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nationalarchivesuk.sharepoint.com/sites/RGAE_Archiv/Revealed/04. AR - Project Administration/03. Application Templates/"/>
    </mc:Choice>
  </mc:AlternateContent>
  <xr:revisionPtr revIDLastSave="0" documentId="8_{495E70E2-CE18-42ED-8687-4B3793B1B0FB}" xr6:coauthVersionLast="47" xr6:coauthVersionMax="47" xr10:uidLastSave="{00000000-0000-0000-0000-000000000000}"/>
  <bookViews>
    <workbookView xWindow="-110" yWindow="-110" windowWidth="22780" windowHeight="14540" firstSheet="2" activeTab="2" xr2:uid="{619ACEA9-4751-4BBD-AB0E-50BEEA430EFA}"/>
  </bookViews>
  <sheets>
    <sheet name="Guidance" sheetId="3" r:id="rId1"/>
    <sheet name="Example Budget" sheetId="6" r:id="rId2"/>
    <sheet name="Budget Template" sheetId="9" r:id="rId3"/>
    <sheet name="Pick list"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6" l="1"/>
  <c r="I22" i="6"/>
  <c r="I23" i="6"/>
  <c r="I24" i="6"/>
  <c r="I25" i="6"/>
  <c r="I20" i="6"/>
  <c r="I24" i="9"/>
  <c r="I25" i="9"/>
  <c r="I26" i="9"/>
  <c r="I27" i="9"/>
  <c r="I28" i="9"/>
  <c r="I29" i="9"/>
  <c r="I30" i="9"/>
  <c r="I31" i="9"/>
  <c r="I23" i="9"/>
  <c r="I32" i="9" s="1"/>
  <c r="I51" i="9"/>
  <c r="I36" i="9"/>
  <c r="I37" i="9"/>
  <c r="I38" i="9"/>
  <c r="I39" i="9"/>
  <c r="I40" i="9"/>
  <c r="I41" i="9"/>
  <c r="I42" i="9"/>
  <c r="I43" i="9"/>
  <c r="I44" i="9"/>
  <c r="I45" i="9"/>
  <c r="I46" i="9"/>
  <c r="I47" i="9"/>
  <c r="I48" i="9"/>
  <c r="I49" i="9"/>
  <c r="I50" i="9"/>
  <c r="I12" i="9"/>
  <c r="H13" i="9"/>
  <c r="I13" i="9"/>
  <c r="H16" i="9"/>
  <c r="I16" i="9"/>
  <c r="H14" i="9"/>
  <c r="H17" i="9"/>
  <c r="I17" i="9"/>
  <c r="B8" i="6"/>
  <c r="B8" i="9"/>
  <c r="I18" i="9"/>
  <c r="H18" i="9"/>
  <c r="I15" i="9"/>
  <c r="H15" i="9"/>
  <c r="I14" i="9"/>
  <c r="H12" i="9"/>
  <c r="I30" i="6"/>
  <c r="I31" i="6"/>
  <c r="I32" i="6"/>
  <c r="I33" i="6"/>
  <c r="I34" i="6"/>
  <c r="I35" i="6"/>
  <c r="I36" i="6"/>
  <c r="I37" i="6"/>
  <c r="I38" i="6"/>
  <c r="I39" i="6"/>
  <c r="C48" i="6"/>
  <c r="I13" i="6"/>
  <c r="H13" i="6"/>
  <c r="I15" i="6"/>
  <c r="I14" i="6"/>
  <c r="B9" i="9" l="1"/>
  <c r="B7" i="9"/>
  <c r="I19" i="9"/>
  <c r="I26" i="6"/>
  <c r="I40" i="6"/>
  <c r="C62" i="9" l="1"/>
  <c r="B9" i="6"/>
  <c r="H15" i="6" l="1"/>
  <c r="H14" i="6"/>
  <c r="H12" i="6"/>
  <c r="I12" i="6"/>
  <c r="I16" i="6" s="1"/>
  <c r="I42" i="6" s="1"/>
  <c r="B7" i="6" l="1"/>
  <c r="B6" i="6"/>
  <c r="I53" i="9" l="1"/>
  <c r="B6" i="9" s="1"/>
</calcChain>
</file>

<file path=xl/sharedStrings.xml><?xml version="1.0" encoding="utf-8"?>
<sst xmlns="http://schemas.openxmlformats.org/spreadsheetml/2006/main" count="274" uniqueCount="139">
  <si>
    <t xml:space="preserve">Through your Archives Revealed Budget we want to see how you will manage funding to complete the project; it should cover all aspects of the project.  Archives Revealed can fund 100% of actual project costs but, if you require any other funding or if your organisation is providing any in-kind contributions, this should be included in the template.  We recommend sharing this with colleagues at your organisation or seeking advice from your finance team/budget holder before submission. </t>
  </si>
  <si>
    <t>Please read the following guidance before completing this Budget Template and refer to the example form to see how the information should be entered. Further guidance regarding eligible costs can be found on The National Archives' Grants and Funding webpages.</t>
  </si>
  <si>
    <t>Project Details</t>
  </si>
  <si>
    <t>Organisation Name</t>
  </si>
  <si>
    <t>please add the lead organisation name</t>
  </si>
  <si>
    <t>Project Title:</t>
  </si>
  <si>
    <t>the title of your project as it appears on your application form</t>
  </si>
  <si>
    <t>Project Start Date:</t>
  </si>
  <si>
    <t>Please enter the start date of your project.</t>
  </si>
  <si>
    <t>Project End Date:</t>
  </si>
  <si>
    <t>Please enter the end date of your project.</t>
  </si>
  <si>
    <t>Total project cost:</t>
  </si>
  <si>
    <t>This will be automatically calculated from the table</t>
  </si>
  <si>
    <t>Total Archives Revealed:</t>
  </si>
  <si>
    <t>Total Match Funding:</t>
  </si>
  <si>
    <t>In-kind estimate:</t>
  </si>
  <si>
    <t xml:space="preserve">This will be automatically calculated from the table - it may be difficult to provide exact in-kind costs but it is worth mapping out all costs that you expect your organisation will incur e.g. if its 0.5 of salaried staff time or % of material/resources from the archive. </t>
  </si>
  <si>
    <t>Staff Costs (Salaried)</t>
  </si>
  <si>
    <t>Please list each salaried staff member that will be required to deliver the project. You should provide the name of each job role, rather than the names of the individuals who will be performing that role.  If, for example, an existing staff members salary is expected to be split by Archives Revealed Funding and an in-Kind contribution Match funding please separate into two lines to show how the cost will be divided as a FTE fraction (see FTE below)</t>
  </si>
  <si>
    <t>Funding Type</t>
  </si>
  <si>
    <t xml:space="preserve">Please indicate how the cost will be funded. It may be that all costs are attached to Archives Revealed or if your budget comes in above our maximum you should indicate how the additional costs will be covered. </t>
  </si>
  <si>
    <t>Description</t>
  </si>
  <si>
    <t>Please give a brief description of their role/appointment  - further comments can be made in the notes field</t>
  </si>
  <si>
    <t>Is this part of an engagement activity</t>
  </si>
  <si>
    <t xml:space="preserve">It is helpful to identify if the staffing/activity/material cost is fully or partially associated with the project's audience engagement. This won't be used as a blunt tool to measure the amount of costs you are attaching to audience engagement but will give us a sense of how this work is being incorporated into the project. </t>
  </si>
  <si>
    <t>Annual Gross Salary</t>
  </si>
  <si>
    <t xml:space="preserve">Please include the annual gross salary of each role listed. The National Archives will support the salary of an archivist, based on the Archives and Records Association’s pay recommendations: </t>
  </si>
  <si>
    <t>Notes/Comments</t>
  </si>
  <si>
    <t xml:space="preserve">Please use this field for additional notes and comments to contextualise your budget. </t>
  </si>
  <si>
    <t>Salary Recommendations from our Pay Review Group — Archives &amp; Records Association.</t>
  </si>
  <si>
    <t>Annual employer On-Costs</t>
  </si>
  <si>
    <t>Please include the on-costs for each role listed. On-costs are the costs which an employer has to pay when they employ someone, in addition to paying the person’s salary. These can include pension contributions, Employer’s National Insurance and other taxes. we will not pay for estates costs or any other type of indirect staff cost</t>
  </si>
  <si>
    <t>Start Date</t>
  </si>
  <si>
    <t>Please indicate the date which each staff member will begin work on the project (for any new staff which you intend to recruit for the duration of the project, this will likely be the same as their employment start date).</t>
  </si>
  <si>
    <t>End Date</t>
  </si>
  <si>
    <t>Please indicate the end date which each staff member will finish work on the project (for any new staff which you intend to recruit for the duration of the project, this may be the same as their employment end date).</t>
  </si>
  <si>
    <t>FTE</t>
  </si>
  <si>
    <t xml:space="preserve">Please indicate the Full Time Equivalent (FTE) working hours for each individual, as allocated to the project. FTE is calculated by dividing the total number of hours worked in a period by the equivalent full-time hours at the organisation – so if a full-time working pattern at your organisation is 40 hours per week, a staff member working full time on the project would be recorded as 1FTE, and someone working 20 hours per week on the project as 0.5FTE. </t>
  </si>
  <si>
    <t>Staff Costs (contract)</t>
  </si>
  <si>
    <t xml:space="preserve">Please list all the contracted staff who will be paid daily or hourly and who are not salaried staff members employed by your organisation. This may include freelance specialists and consultants as well as volunteers. </t>
  </si>
  <si>
    <t>hourly rate</t>
  </si>
  <si>
    <t>If they are expected to be paid by the hours please indicate the rate you will pay here</t>
  </si>
  <si>
    <t>hours contracted</t>
  </si>
  <si>
    <t>the number of hours you wish to contract them for</t>
  </si>
  <si>
    <t>Daily rate</t>
  </si>
  <si>
    <t>If the are expected to be paid at daily rate please indicate the fee here</t>
  </si>
  <si>
    <t>days contracted</t>
  </si>
  <si>
    <t>the number of days they will be required to work</t>
  </si>
  <si>
    <t xml:space="preserve">Expenses </t>
  </si>
  <si>
    <t xml:space="preserve">Please indicate the amount of expense you intend to pay in addition to a contract fee. For example, volunteer may not be paid for their time but you may have agreed to cover travel costs to attend training workshops or meetings. </t>
  </si>
  <si>
    <t>Non-Staff Costs</t>
  </si>
  <si>
    <t>Please list each non-staff cost, providing as much detail as possible as to the nature of this cost in the comments section. we will not pay for estates costs.</t>
  </si>
  <si>
    <t>Unit Cost</t>
  </si>
  <si>
    <t>Please provide the cost of each unit, for all costs listed in the non-staff costs section. If you have based your unit cost on quotes or other information, please detail how you have established those costs.</t>
  </si>
  <si>
    <t>Units</t>
  </si>
  <si>
    <t>Please provide the number of units required, of each non-staff cost item listed.</t>
  </si>
  <si>
    <t xml:space="preserve">This example budget is a demonstration for completing the budget form; it is not an example of a "good" project bid and shouldn't be used as a template for mapping your own project costs.  </t>
  </si>
  <si>
    <t>The Wool and Yarn Archival Trust</t>
  </si>
  <si>
    <t xml:space="preserve">Weaving Power: knitting through adversity </t>
  </si>
  <si>
    <t>Archives Revealed Calculation:</t>
  </si>
  <si>
    <t>Total Other Funders Calculation:</t>
  </si>
  <si>
    <t>In-kind estimate Calculation:</t>
  </si>
  <si>
    <t>Cost Category</t>
  </si>
  <si>
    <t>Staff cost calculation</t>
  </si>
  <si>
    <t>Staff Cost (salaried)</t>
  </si>
  <si>
    <t>Annual gross salary or contract rate</t>
  </si>
  <si>
    <t>Annual employer on-costs (e.g. pension, NI, holiday)</t>
  </si>
  <si>
    <t>Employment start date</t>
  </si>
  <si>
    <t>Employment end date</t>
  </si>
  <si>
    <t>Length of employment (years)</t>
  </si>
  <si>
    <t>Cost to project</t>
  </si>
  <si>
    <t>Archivist</t>
  </si>
  <si>
    <t>Project archivist paid at ARA Lower Management Level 1 to lead the project</t>
  </si>
  <si>
    <t>Archives Revealed</t>
  </si>
  <si>
    <t>No</t>
  </si>
  <si>
    <t>We will have 1 FT Archivist but costs will be covered 50% Archives Revealed and 50% in kind by the Archives Trust</t>
  </si>
  <si>
    <t>in kind funding</t>
  </si>
  <si>
    <t>Engagement Lead</t>
  </si>
  <si>
    <t xml:space="preserve">new project role/sabbataical - 6 months x 0.5 </t>
  </si>
  <si>
    <t>Yes</t>
  </si>
  <si>
    <t>Project Administrator</t>
  </si>
  <si>
    <t>new project role - 1 day a week</t>
  </si>
  <si>
    <t>Sub total</t>
  </si>
  <si>
    <t xml:space="preserve">Staff cost calculation - use hourly paid or daily paid rates. </t>
  </si>
  <si>
    <t>Staff Cost (Contract)</t>
  </si>
  <si>
    <t>Hourly rate</t>
  </si>
  <si>
    <t>Hours contracted</t>
  </si>
  <si>
    <t xml:space="preserve">or </t>
  </si>
  <si>
    <t>Days contracted</t>
  </si>
  <si>
    <t>Freelance artists</t>
  </si>
  <si>
    <t xml:space="preserve">artist to provide 2 x 3 hrs workshops </t>
  </si>
  <si>
    <t>Volunteers Cataloguers</t>
  </si>
  <si>
    <t>volunteer cataloguers - MA History of weaving students from University of Knitwear</t>
  </si>
  <si>
    <t>Other funding</t>
  </si>
  <si>
    <t>Volunteer event staff</t>
  </si>
  <si>
    <t xml:space="preserve">volunteers to support launch event and exhibition </t>
  </si>
  <si>
    <t>we intend to recruit 10 events volunteers but they will be on PT basis. We don't expect to use 3 FT volunteers a day.</t>
  </si>
  <si>
    <t>Freelance educator</t>
  </si>
  <si>
    <t>Facilitator for oral history lectures</t>
  </si>
  <si>
    <t>Freelance cataloguer</t>
  </si>
  <si>
    <t>Contractor for digitisation of audio and film reels</t>
  </si>
  <si>
    <t>Unit calculation</t>
  </si>
  <si>
    <t>Non-Staff Cost</t>
  </si>
  <si>
    <t>Unit cost</t>
  </si>
  <si>
    <t>Column1</t>
  </si>
  <si>
    <t>Column2</t>
  </si>
  <si>
    <t>Column3</t>
  </si>
  <si>
    <t>Column4</t>
  </si>
  <si>
    <t>archival materials</t>
  </si>
  <si>
    <t>Cardboard Boxes</t>
  </si>
  <si>
    <t xml:space="preserve">engagement materials </t>
  </si>
  <si>
    <t>Prints for travelling exhibition</t>
  </si>
  <si>
    <t>Social media content design</t>
  </si>
  <si>
    <t>Ringbinders for photographic collection</t>
  </si>
  <si>
    <t>display</t>
  </si>
  <si>
    <t>Enclosures for photographic collection</t>
  </si>
  <si>
    <t>Ringbinder boxes</t>
  </si>
  <si>
    <t>conservation</t>
  </si>
  <si>
    <t>Conservation book wedges</t>
  </si>
  <si>
    <t>travel and subsidiary</t>
  </si>
  <si>
    <t>event launch catering</t>
  </si>
  <si>
    <t>GRAND TOTAL:</t>
  </si>
  <si>
    <t>Other Funding Body</t>
  </si>
  <si>
    <t>Amount</t>
  </si>
  <si>
    <t>Confirmed</t>
  </si>
  <si>
    <t xml:space="preserve">Friends of the Wool and Yarn Museums </t>
  </si>
  <si>
    <t>University of Knitwear</t>
  </si>
  <si>
    <t>Linen brothers Trust</t>
  </si>
  <si>
    <t>Crowd Source Campaign</t>
  </si>
  <si>
    <t xml:space="preserve">Total </t>
  </si>
  <si>
    <t xml:space="preserve">Please use the yellow editable fields in the table below to list all costs for your cataloguing project. The formulas are fixed and will calculate the costs. If possible, please identify where costs are allocated to Archives Revealed, to other funding or are in-kind contributions from your organisation. There is a separate table below to list match funding organisation. We recommend sharing this with colleagues at your organisation or seeking advice from your finance team/budget holder before submission. </t>
  </si>
  <si>
    <t xml:space="preserve">Please note that some cells in this workbook are password protected. If you need to add additional lines, please do let us know and we will provide you with an expanded document. </t>
  </si>
  <si>
    <t>Total Other Funder Calculation:</t>
  </si>
  <si>
    <t>Annual gross salary</t>
  </si>
  <si>
    <t>employment start date</t>
  </si>
  <si>
    <t>employment end date</t>
  </si>
  <si>
    <t>number hours contracted</t>
  </si>
  <si>
    <t>number days contracted</t>
  </si>
  <si>
    <t>unit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</si>
</sst>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quot;£&quot;* #,##0.00_-;_-&quot;£&quot;* &quot;-&quot;??_-;_-@_-"/>
    <numFmt numFmtId="164" formatCode="&quot;£&quot;#,##0"/>
    <numFmt numFmtId="165" formatCode="&quot;£&quot;#,##0.00"/>
    <numFmt numFmtId="166" formatCode="#,##0.0"/>
  </numFmts>
  <fonts count="18">
    <font>
      <sz val="12"/>
      <color theme="1"/>
      <name val="Arial"/>
      <family val="2"/>
    </font>
    <font>
      <sz val="12"/>
      <color theme="1"/>
      <name val="Arial"/>
      <family val="2"/>
    </font>
    <font>
      <sz val="8"/>
      <name val="Arial"/>
      <family val="2"/>
    </font>
    <font>
      <u/>
      <sz val="12"/>
      <color theme="10"/>
      <name val="Arial"/>
      <family val="2"/>
    </font>
    <font>
      <b/>
      <sz val="11"/>
      <name val="Arial"/>
      <family val="2"/>
    </font>
    <font>
      <b/>
      <sz val="11"/>
      <color theme="1"/>
      <name val="Arial"/>
      <family val="2"/>
    </font>
    <font>
      <sz val="11"/>
      <color theme="1"/>
      <name val="Arial"/>
      <family val="2"/>
    </font>
    <font>
      <i/>
      <sz val="11"/>
      <color theme="1"/>
      <name val="Arial"/>
      <family val="2"/>
    </font>
    <font>
      <sz val="11"/>
      <name val="Arial"/>
      <family val="2"/>
    </font>
    <font>
      <sz val="11"/>
      <color rgb="FF000000"/>
      <name val="Arial"/>
      <family val="2"/>
    </font>
    <font>
      <b/>
      <sz val="11"/>
      <color rgb="FF000000"/>
      <name val="Arial"/>
      <family val="2"/>
    </font>
    <font>
      <sz val="11"/>
      <color theme="0" tint="-0.249977111117893"/>
      <name val="Arial"/>
      <family val="2"/>
    </font>
    <font>
      <i/>
      <sz val="11"/>
      <color rgb="FF000000"/>
      <name val="Arial"/>
      <family val="2"/>
    </font>
    <font>
      <b/>
      <sz val="11"/>
      <color theme="0" tint="-0.249977111117893"/>
      <name val="Arial"/>
      <family val="2"/>
    </font>
    <font>
      <sz val="16"/>
      <color theme="1"/>
      <name val="Arial"/>
      <family val="2"/>
    </font>
    <font>
      <sz val="18"/>
      <color theme="1"/>
      <name val="Arial"/>
      <family val="2"/>
    </font>
    <font>
      <sz val="11"/>
      <color rgb="FF0070C0"/>
      <name val="Arial"/>
      <family val="2"/>
    </font>
    <font>
      <u/>
      <sz val="11"/>
      <color theme="10"/>
      <name val="Arial"/>
      <family val="2"/>
    </font>
  </fonts>
  <fills count="8">
    <fill>
      <patternFill patternType="none"/>
    </fill>
    <fill>
      <patternFill patternType="gray125"/>
    </fill>
    <fill>
      <patternFill patternType="solid">
        <fgColor rgb="FFFFFFCC"/>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34998626667073579"/>
        <bgColor indexed="64"/>
      </patternFill>
    </fill>
  </fills>
  <borders count="24">
    <border>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rgb="FFB2B2B2"/>
      </left>
      <right style="thin">
        <color rgb="FFB2B2B2"/>
      </right>
      <top style="thin">
        <color rgb="FFB2B2B2"/>
      </top>
      <bottom/>
      <diagonal/>
    </border>
  </borders>
  <cellStyleXfs count="4">
    <xf numFmtId="0" fontId="0" fillId="0" borderId="0"/>
    <xf numFmtId="0" fontId="1" fillId="2" borderId="4" applyNumberFormat="0" applyFont="0" applyAlignment="0" applyProtection="0"/>
    <xf numFmtId="0" fontId="3" fillId="0" borderId="0" applyNumberFormat="0" applyFill="0" applyBorder="0" applyAlignment="0" applyProtection="0"/>
    <xf numFmtId="44" fontId="1" fillId="0" borderId="0" applyFont="0" applyFill="0" applyBorder="0" applyAlignment="0" applyProtection="0"/>
  </cellStyleXfs>
  <cellXfs count="195">
    <xf numFmtId="0" fontId="0" fillId="0" borderId="0" xfId="0"/>
    <xf numFmtId="0" fontId="4" fillId="3" borderId="13" xfId="0" applyFont="1" applyFill="1" applyBorder="1" applyAlignment="1">
      <alignment horizontal="left" vertical="center" wrapText="1"/>
    </xf>
    <xf numFmtId="3" fontId="5" fillId="4" borderId="18" xfId="1" applyNumberFormat="1" applyFont="1" applyFill="1" applyBorder="1" applyAlignment="1" applyProtection="1">
      <alignment horizontal="left" vertical="center" wrapText="1"/>
      <protection locked="0"/>
    </xf>
    <xf numFmtId="3" fontId="4" fillId="3" borderId="13" xfId="0" applyNumberFormat="1" applyFont="1" applyFill="1" applyBorder="1" applyAlignment="1">
      <alignment horizontal="left" vertical="center"/>
    </xf>
    <xf numFmtId="3" fontId="5" fillId="4" borderId="20" xfId="1" applyNumberFormat="1" applyFont="1" applyFill="1" applyBorder="1" applyAlignment="1" applyProtection="1">
      <alignment horizontal="left" vertical="center" wrapText="1"/>
      <protection locked="0"/>
    </xf>
    <xf numFmtId="14" fontId="6" fillId="4" borderId="20" xfId="1" applyNumberFormat="1" applyFont="1" applyFill="1" applyBorder="1" applyAlignment="1" applyProtection="1">
      <alignment horizontal="left" vertical="center" wrapText="1"/>
      <protection locked="0"/>
    </xf>
    <xf numFmtId="14" fontId="6" fillId="4" borderId="7" xfId="1" applyNumberFormat="1" applyFont="1" applyFill="1" applyBorder="1" applyAlignment="1" applyProtection="1">
      <alignment horizontal="left" vertical="center"/>
      <protection locked="0"/>
    </xf>
    <xf numFmtId="164" fontId="4" fillId="5" borderId="20" xfId="0" applyNumberFormat="1" applyFont="1" applyFill="1" applyBorder="1" applyAlignment="1">
      <alignment horizontal="left" vertical="center" wrapText="1"/>
    </xf>
    <xf numFmtId="3" fontId="4" fillId="3" borderId="13" xfId="0" applyNumberFormat="1" applyFont="1" applyFill="1" applyBorder="1" applyAlignment="1">
      <alignment horizontal="left" vertical="center" wrapText="1"/>
    </xf>
    <xf numFmtId="165" fontId="5" fillId="5" borderId="20" xfId="1" applyNumberFormat="1" applyFont="1" applyFill="1" applyBorder="1" applyAlignment="1" applyProtection="1">
      <alignment horizontal="left" vertical="center" wrapText="1"/>
    </xf>
    <xf numFmtId="14" fontId="6" fillId="0" borderId="0" xfId="1" applyNumberFormat="1" applyFont="1" applyFill="1" applyBorder="1" applyAlignment="1" applyProtection="1">
      <alignment horizontal="center" vertical="center" wrapText="1"/>
      <protection locked="0"/>
    </xf>
    <xf numFmtId="14" fontId="7" fillId="0" borderId="0" xfId="1" applyNumberFormat="1" applyFont="1" applyFill="1" applyBorder="1" applyAlignment="1" applyProtection="1">
      <alignment horizontal="center" vertical="center" wrapText="1"/>
      <protection locked="0"/>
    </xf>
    <xf numFmtId="3" fontId="4" fillId="3" borderId="12" xfId="0"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4" fontId="7" fillId="0" borderId="0" xfId="1" applyNumberFormat="1" applyFont="1" applyFill="1" applyBorder="1" applyAlignment="1" applyProtection="1">
      <alignment wrapText="1"/>
      <protection locked="0"/>
    </xf>
    <xf numFmtId="3" fontId="6" fillId="0" borderId="0" xfId="0" applyNumberFormat="1" applyFont="1" applyAlignment="1">
      <alignment horizontal="center" wrapText="1"/>
    </xf>
    <xf numFmtId="3" fontId="8" fillId="3" borderId="19" xfId="0" applyNumberFormat="1" applyFont="1" applyFill="1" applyBorder="1" applyAlignment="1">
      <alignment vertical="center"/>
    </xf>
    <xf numFmtId="0" fontId="6" fillId="3" borderId="19" xfId="0" applyFont="1" applyFill="1" applyBorder="1" applyAlignment="1">
      <alignment vertical="center"/>
    </xf>
    <xf numFmtId="3" fontId="4" fillId="3" borderId="19" xfId="0" applyNumberFormat="1" applyFont="1" applyFill="1" applyBorder="1" applyAlignment="1">
      <alignment horizontal="center" vertical="center"/>
    </xf>
    <xf numFmtId="0" fontId="8" fillId="3" borderId="18" xfId="0" applyFont="1" applyFill="1" applyBorder="1" applyAlignment="1">
      <alignment vertical="center" wrapText="1"/>
    </xf>
    <xf numFmtId="0" fontId="6" fillId="0" borderId="0" xfId="0" applyFont="1" applyAlignment="1">
      <alignment vertical="center"/>
    </xf>
    <xf numFmtId="3" fontId="4" fillId="0" borderId="13" xfId="0" applyNumberFormat="1" applyFont="1" applyBorder="1" applyAlignment="1">
      <alignment horizontal="center" vertical="center"/>
    </xf>
    <xf numFmtId="3" fontId="4" fillId="0" borderId="13" xfId="0" applyNumberFormat="1" applyFont="1" applyBorder="1" applyAlignment="1">
      <alignment horizontal="center" vertical="center" wrapText="1"/>
    </xf>
    <xf numFmtId="166" fontId="4" fillId="0" borderId="13" xfId="0" applyNumberFormat="1" applyFont="1" applyBorder="1" applyAlignment="1">
      <alignment horizontal="center" vertical="center" wrapText="1"/>
    </xf>
    <xf numFmtId="0" fontId="6" fillId="0" borderId="0" xfId="0" applyFont="1" applyAlignment="1">
      <alignment horizontal="center"/>
    </xf>
    <xf numFmtId="0" fontId="6" fillId="4" borderId="13" xfId="0" applyFont="1" applyFill="1" applyBorder="1" applyAlignment="1">
      <alignment vertical="center"/>
    </xf>
    <xf numFmtId="0" fontId="9" fillId="4" borderId="13" xfId="1" applyFont="1" applyFill="1" applyBorder="1" applyAlignment="1" applyProtection="1">
      <alignment vertical="center" wrapText="1"/>
    </xf>
    <xf numFmtId="164" fontId="9" fillId="4" borderId="13" xfId="1" applyNumberFormat="1" applyFont="1" applyFill="1" applyBorder="1" applyAlignment="1" applyProtection="1">
      <alignment horizontal="center" vertical="center" wrapText="1"/>
    </xf>
    <xf numFmtId="2" fontId="9" fillId="4" borderId="13" xfId="1" applyNumberFormat="1" applyFont="1" applyFill="1" applyBorder="1" applyAlignment="1" applyProtection="1">
      <alignment horizontal="center" vertical="center" wrapText="1"/>
    </xf>
    <xf numFmtId="14" fontId="9" fillId="4" borderId="13" xfId="1" applyNumberFormat="1" applyFont="1" applyFill="1" applyBorder="1" applyAlignment="1" applyProtection="1">
      <alignment horizontal="center" vertical="center" wrapText="1"/>
    </xf>
    <xf numFmtId="164" fontId="8" fillId="5" borderId="13" xfId="0" applyNumberFormat="1" applyFont="1" applyFill="1" applyBorder="1" applyAlignment="1">
      <alignment horizontal="center" vertical="center" wrapText="1"/>
    </xf>
    <xf numFmtId="9" fontId="9" fillId="4" borderId="13" xfId="1" applyNumberFormat="1" applyFont="1" applyFill="1" applyBorder="1" applyAlignment="1" applyProtection="1">
      <alignment horizontal="center" vertical="center" wrapText="1"/>
    </xf>
    <xf numFmtId="0" fontId="9" fillId="4" borderId="13" xfId="1" applyFont="1" applyFill="1" applyBorder="1" applyAlignment="1" applyProtection="1">
      <alignment horizontal="center" vertical="center" wrapText="1"/>
    </xf>
    <xf numFmtId="0" fontId="6" fillId="4" borderId="13" xfId="0" applyFont="1" applyFill="1" applyBorder="1" applyAlignment="1">
      <alignment wrapText="1"/>
    </xf>
    <xf numFmtId="0" fontId="9" fillId="4" borderId="13" xfId="1" applyFont="1" applyFill="1" applyBorder="1" applyAlignment="1" applyProtection="1">
      <alignment vertical="center" wrapText="1"/>
      <protection locked="0"/>
    </xf>
    <xf numFmtId="164" fontId="9" fillId="4" borderId="13" xfId="1" applyNumberFormat="1" applyFont="1" applyFill="1" applyBorder="1" applyAlignment="1" applyProtection="1">
      <alignment horizontal="center" vertical="center" wrapText="1"/>
      <protection locked="0"/>
    </xf>
    <xf numFmtId="2" fontId="9" fillId="4" borderId="13" xfId="1" applyNumberFormat="1" applyFont="1" applyFill="1" applyBorder="1" applyAlignment="1" applyProtection="1">
      <alignment horizontal="center" vertical="center" wrapText="1"/>
      <protection locked="0"/>
    </xf>
    <xf numFmtId="0" fontId="9" fillId="4" borderId="13" xfId="1" applyFont="1" applyFill="1" applyBorder="1" applyAlignment="1" applyProtection="1">
      <alignment horizontal="center" vertical="center" wrapText="1"/>
      <protection locked="0"/>
    </xf>
    <xf numFmtId="0" fontId="6" fillId="3" borderId="16" xfId="0" applyFont="1" applyFill="1" applyBorder="1" applyAlignment="1">
      <alignment vertical="center"/>
    </xf>
    <xf numFmtId="0" fontId="9" fillId="3" borderId="17" xfId="1" applyFont="1" applyFill="1" applyBorder="1" applyAlignment="1" applyProtection="1">
      <alignment horizontal="left" vertical="center" wrapText="1"/>
      <protection locked="0"/>
    </xf>
    <xf numFmtId="164" fontId="9" fillId="3" borderId="17" xfId="1" applyNumberFormat="1" applyFont="1" applyFill="1" applyBorder="1" applyAlignment="1" applyProtection="1">
      <alignment horizontal="center" vertical="center" wrapText="1"/>
      <protection locked="0"/>
    </xf>
    <xf numFmtId="0" fontId="9" fillId="3" borderId="17" xfId="1" applyNumberFormat="1" applyFont="1" applyFill="1" applyBorder="1" applyAlignment="1" applyProtection="1">
      <alignment horizontal="center" vertical="center" wrapText="1"/>
      <protection locked="0"/>
    </xf>
    <xf numFmtId="0" fontId="4" fillId="3" borderId="17" xfId="0" applyFont="1" applyFill="1" applyBorder="1" applyAlignment="1">
      <alignment horizontal="center" vertical="center"/>
    </xf>
    <xf numFmtId="14" fontId="9" fillId="3" borderId="17" xfId="1" applyNumberFormat="1" applyFont="1" applyFill="1" applyBorder="1" applyAlignment="1" applyProtection="1">
      <alignment horizontal="center" vertical="center" wrapText="1"/>
    </xf>
    <xf numFmtId="2" fontId="10" fillId="3" borderId="13" xfId="1" applyNumberFormat="1" applyFont="1" applyFill="1" applyBorder="1" applyAlignment="1" applyProtection="1">
      <alignment horizontal="center" vertical="center" wrapText="1"/>
    </xf>
    <xf numFmtId="164" fontId="4" fillId="5" borderId="13" xfId="0" applyNumberFormat="1" applyFont="1" applyFill="1" applyBorder="1" applyAlignment="1">
      <alignment horizontal="center" vertical="center" wrapText="1"/>
    </xf>
    <xf numFmtId="0" fontId="9" fillId="3" borderId="17" xfId="1" applyFont="1" applyFill="1" applyBorder="1" applyAlignment="1" applyProtection="1">
      <alignment horizontal="center" vertical="center" wrapText="1"/>
      <protection locked="0"/>
    </xf>
    <xf numFmtId="0" fontId="6" fillId="3" borderId="7" xfId="0" applyFont="1" applyFill="1" applyBorder="1" applyAlignment="1">
      <alignment wrapText="1"/>
    </xf>
    <xf numFmtId="3" fontId="4" fillId="3" borderId="19" xfId="0" applyNumberFormat="1" applyFont="1" applyFill="1" applyBorder="1" applyAlignment="1">
      <alignment vertical="center"/>
    </xf>
    <xf numFmtId="0" fontId="11" fillId="3" borderId="19" xfId="1" applyFont="1" applyFill="1" applyBorder="1" applyAlignment="1" applyProtection="1">
      <alignment horizontal="center" vertical="center" wrapText="1"/>
      <protection locked="0"/>
    </xf>
    <xf numFmtId="0" fontId="6" fillId="3" borderId="18" xfId="0" applyFont="1" applyFill="1" applyBorder="1" applyAlignment="1">
      <alignment wrapText="1"/>
    </xf>
    <xf numFmtId="0" fontId="4" fillId="6" borderId="0" xfId="0" applyFont="1" applyFill="1" applyAlignment="1">
      <alignment horizontal="center" vertical="center"/>
    </xf>
    <xf numFmtId="0" fontId="6" fillId="4" borderId="13" xfId="0" applyFont="1" applyFill="1" applyBorder="1" applyAlignment="1">
      <alignment horizontal="left"/>
    </xf>
    <xf numFmtId="0" fontId="9" fillId="4" borderId="13" xfId="1" applyFont="1" applyFill="1" applyBorder="1" applyAlignment="1" applyProtection="1">
      <alignment horizontal="left" vertical="center" wrapText="1"/>
    </xf>
    <xf numFmtId="0" fontId="9" fillId="4" borderId="13" xfId="1" applyNumberFormat="1" applyFont="1" applyFill="1" applyBorder="1" applyAlignment="1" applyProtection="1">
      <alignment horizontal="center" vertical="center" wrapText="1"/>
    </xf>
    <xf numFmtId="0" fontId="6" fillId="4" borderId="13" xfId="0" applyFont="1" applyFill="1" applyBorder="1" applyAlignment="1">
      <alignment horizontal="center"/>
    </xf>
    <xf numFmtId="0" fontId="9" fillId="4" borderId="13" xfId="1" applyNumberFormat="1" applyFont="1" applyFill="1" applyBorder="1" applyAlignment="1" applyProtection="1">
      <alignment horizontal="center" wrapText="1"/>
    </xf>
    <xf numFmtId="0" fontId="9" fillId="4" borderId="13" xfId="1" applyFont="1" applyFill="1" applyBorder="1" applyAlignment="1" applyProtection="1">
      <alignment horizontal="left" vertical="center" wrapText="1"/>
      <protection locked="0"/>
    </xf>
    <xf numFmtId="0" fontId="9" fillId="4" borderId="13" xfId="1" applyNumberFormat="1" applyFont="1" applyFill="1" applyBorder="1" applyAlignment="1" applyProtection="1">
      <alignment horizontal="center" vertical="center" wrapText="1"/>
      <protection locked="0"/>
    </xf>
    <xf numFmtId="165" fontId="6" fillId="4" borderId="13" xfId="3" applyNumberFormat="1" applyFont="1" applyFill="1" applyBorder="1" applyAlignment="1">
      <alignment horizontal="center"/>
    </xf>
    <xf numFmtId="0" fontId="12" fillId="4" borderId="13" xfId="1" applyFont="1" applyFill="1" applyBorder="1" applyAlignment="1" applyProtection="1">
      <alignment horizontal="center" vertical="center" wrapText="1"/>
      <protection locked="0"/>
    </xf>
    <xf numFmtId="0" fontId="6" fillId="3" borderId="16" xfId="0" applyFont="1" applyFill="1" applyBorder="1" applyAlignment="1">
      <alignment horizontal="left"/>
    </xf>
    <xf numFmtId="165" fontId="6" fillId="3" borderId="17" xfId="3" applyNumberFormat="1" applyFont="1" applyFill="1" applyBorder="1" applyAlignment="1">
      <alignment horizontal="center"/>
    </xf>
    <xf numFmtId="0" fontId="6" fillId="3" borderId="17" xfId="0" applyFont="1" applyFill="1" applyBorder="1" applyAlignment="1">
      <alignment horizontal="center"/>
    </xf>
    <xf numFmtId="0" fontId="10" fillId="3" borderId="13" xfId="1" applyNumberFormat="1" applyFont="1" applyFill="1" applyBorder="1" applyAlignment="1" applyProtection="1">
      <alignment horizontal="center" vertical="center" wrapText="1"/>
    </xf>
    <xf numFmtId="3" fontId="4" fillId="3" borderId="13" xfId="0" applyNumberFormat="1" applyFont="1" applyFill="1" applyBorder="1" applyAlignment="1">
      <alignment vertical="center"/>
    </xf>
    <xf numFmtId="3" fontId="4" fillId="3" borderId="13" xfId="0" applyNumberFormat="1" applyFont="1" applyFill="1" applyBorder="1" applyAlignment="1">
      <alignment horizontal="center" vertical="center"/>
    </xf>
    <xf numFmtId="0" fontId="6" fillId="3" borderId="13" xfId="0" applyFont="1" applyFill="1" applyBorder="1" applyAlignment="1">
      <alignment wrapText="1"/>
    </xf>
    <xf numFmtId="3" fontId="13" fillId="3" borderId="0" xfId="0" applyNumberFormat="1" applyFont="1" applyFill="1" applyAlignment="1">
      <alignment horizontal="center" vertical="center"/>
    </xf>
    <xf numFmtId="1" fontId="9" fillId="4" borderId="13" xfId="1" applyNumberFormat="1" applyFont="1" applyFill="1" applyBorder="1" applyAlignment="1" applyProtection="1">
      <alignment horizontal="center" vertical="center" wrapText="1"/>
    </xf>
    <xf numFmtId="164" fontId="9" fillId="3" borderId="0" xfId="0" applyNumberFormat="1" applyFont="1" applyFill="1" applyAlignment="1">
      <alignment horizontal="center" vertical="center" wrapText="1"/>
    </xf>
    <xf numFmtId="1" fontId="9" fillId="4" borderId="13" xfId="1" applyNumberFormat="1" applyFont="1" applyFill="1" applyBorder="1" applyAlignment="1" applyProtection="1">
      <alignment horizontal="center" vertical="center" wrapText="1"/>
      <protection locked="0"/>
    </xf>
    <xf numFmtId="164" fontId="8" fillId="5" borderId="12" xfId="0" applyNumberFormat="1" applyFont="1" applyFill="1" applyBorder="1" applyAlignment="1">
      <alignment horizontal="center" vertical="center" wrapText="1"/>
    </xf>
    <xf numFmtId="0" fontId="9" fillId="3" borderId="16" xfId="1" applyFont="1" applyFill="1" applyBorder="1" applyAlignment="1" applyProtection="1">
      <alignment vertical="center" wrapText="1"/>
    </xf>
    <xf numFmtId="0" fontId="9" fillId="3" borderId="17" xfId="1" applyFont="1" applyFill="1" applyBorder="1" applyAlignment="1" applyProtection="1">
      <alignment vertical="center" wrapText="1"/>
      <protection locked="0"/>
    </xf>
    <xf numFmtId="1" fontId="9" fillId="3" borderId="17" xfId="1" applyNumberFormat="1" applyFont="1" applyFill="1" applyBorder="1" applyAlignment="1" applyProtection="1">
      <alignment horizontal="center" vertical="center" wrapText="1"/>
      <protection locked="0"/>
    </xf>
    <xf numFmtId="164" fontId="9" fillId="3" borderId="17" xfId="0" applyNumberFormat="1" applyFont="1" applyFill="1" applyBorder="1" applyAlignment="1">
      <alignment horizontal="center" vertical="center" wrapText="1"/>
    </xf>
    <xf numFmtId="164" fontId="10" fillId="3" borderId="13" xfId="0" applyNumberFormat="1" applyFont="1" applyFill="1" applyBorder="1" applyAlignment="1">
      <alignment horizontal="center" vertical="center" wrapText="1"/>
    </xf>
    <xf numFmtId="3" fontId="9" fillId="0" borderId="0" xfId="0" applyNumberFormat="1" applyFont="1" applyAlignment="1">
      <alignment horizontal="left" vertical="center" wrapText="1"/>
    </xf>
    <xf numFmtId="164" fontId="9"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3" fontId="9" fillId="0" borderId="0" xfId="0" applyNumberFormat="1" applyFont="1" applyAlignment="1">
      <alignment horizontal="center" vertical="center" wrapText="1"/>
    </xf>
    <xf numFmtId="3" fontId="10" fillId="0" borderId="0" xfId="0" applyNumberFormat="1" applyFont="1" applyAlignment="1">
      <alignment horizontal="left" vertical="center" wrapText="1"/>
    </xf>
    <xf numFmtId="164" fontId="10" fillId="0" borderId="0" xfId="0" applyNumberFormat="1" applyFont="1" applyAlignment="1">
      <alignment horizontal="center" vertical="center" wrapText="1"/>
    </xf>
    <xf numFmtId="164" fontId="4" fillId="5" borderId="0" xfId="0" applyNumberFormat="1" applyFont="1" applyFill="1" applyAlignment="1">
      <alignment horizontal="center" vertical="center" wrapText="1"/>
    </xf>
    <xf numFmtId="3" fontId="10" fillId="0" borderId="0" xfId="0" applyNumberFormat="1" applyFont="1" applyAlignment="1">
      <alignment horizontal="center" vertical="center" wrapText="1"/>
    </xf>
    <xf numFmtId="165" fontId="10" fillId="0" borderId="0" xfId="0" applyNumberFormat="1" applyFont="1" applyAlignment="1">
      <alignment horizontal="center" vertical="center" wrapText="1"/>
    </xf>
    <xf numFmtId="0" fontId="4" fillId="7" borderId="0" xfId="0" applyFont="1" applyFill="1" applyAlignment="1" applyProtection="1">
      <alignment vertical="center" wrapText="1"/>
      <protection locked="0"/>
    </xf>
    <xf numFmtId="0" fontId="9" fillId="0" borderId="0" xfId="0" applyFont="1" applyAlignment="1">
      <alignment vertical="center" wrapText="1"/>
    </xf>
    <xf numFmtId="0" fontId="6" fillId="4" borderId="13" xfId="1" applyFont="1" applyFill="1" applyBorder="1" applyAlignment="1" applyProtection="1">
      <alignment vertical="center" wrapText="1"/>
      <protection locked="0"/>
    </xf>
    <xf numFmtId="164" fontId="6" fillId="4" borderId="13" xfId="1" applyNumberFormat="1" applyFont="1" applyFill="1" applyBorder="1" applyAlignment="1" applyProtection="1">
      <alignment horizontal="left" vertical="center" wrapText="1"/>
      <protection locked="0"/>
    </xf>
    <xf numFmtId="0" fontId="6" fillId="4" borderId="13" xfId="1" applyFont="1" applyFill="1" applyBorder="1" applyAlignment="1" applyProtection="1">
      <alignment horizontal="left" vertical="center" wrapText="1"/>
      <protection locked="0"/>
    </xf>
    <xf numFmtId="0" fontId="6" fillId="0" borderId="0" xfId="1" applyFont="1" applyFill="1" applyBorder="1" applyAlignment="1" applyProtection="1">
      <alignment vertical="top" wrapText="1"/>
      <protection locked="0"/>
    </xf>
    <xf numFmtId="0" fontId="4" fillId="3" borderId="13" xfId="1" applyFont="1" applyFill="1" applyBorder="1" applyAlignment="1" applyProtection="1">
      <alignment horizontal="right" vertical="center" wrapText="1"/>
      <protection locked="0"/>
    </xf>
    <xf numFmtId="164" fontId="4" fillId="3" borderId="13" xfId="1" applyNumberFormat="1" applyFont="1" applyFill="1" applyBorder="1" applyAlignment="1" applyProtection="1">
      <alignment horizontal="left" vertical="center" wrapText="1"/>
      <protection locked="0"/>
    </xf>
    <xf numFmtId="0" fontId="4" fillId="3" borderId="0" xfId="1" applyFont="1" applyFill="1" applyBorder="1" applyAlignment="1" applyProtection="1">
      <alignment horizontal="left" vertical="center" wrapText="1"/>
      <protection locked="0"/>
    </xf>
    <xf numFmtId="0" fontId="6" fillId="0" borderId="0" xfId="0" applyFont="1" applyAlignment="1">
      <alignment horizontal="right"/>
    </xf>
    <xf numFmtId="2" fontId="0" fillId="0" borderId="0" xfId="0" applyNumberFormat="1"/>
    <xf numFmtId="2" fontId="9" fillId="5" borderId="13" xfId="1" applyNumberFormat="1" applyFont="1" applyFill="1" applyBorder="1" applyAlignment="1" applyProtection="1">
      <alignment horizontal="center" vertical="center" wrapText="1"/>
    </xf>
    <xf numFmtId="0" fontId="6" fillId="4" borderId="13" xfId="0" applyFont="1" applyFill="1" applyBorder="1" applyAlignment="1" applyProtection="1">
      <alignment vertical="center"/>
      <protection locked="0"/>
    </xf>
    <xf numFmtId="14" fontId="9" fillId="4" borderId="13" xfId="1" applyNumberFormat="1" applyFont="1" applyFill="1" applyBorder="1" applyAlignment="1" applyProtection="1">
      <alignment horizontal="center" vertical="center" wrapText="1"/>
      <protection locked="0"/>
    </xf>
    <xf numFmtId="9" fontId="9" fillId="4" borderId="13" xfId="1" applyNumberFormat="1" applyFont="1" applyFill="1" applyBorder="1" applyAlignment="1" applyProtection="1">
      <alignment horizontal="center" vertical="center" wrapText="1"/>
      <protection locked="0"/>
    </xf>
    <xf numFmtId="0" fontId="6" fillId="4" borderId="13" xfId="0" applyFont="1" applyFill="1" applyBorder="1" applyAlignment="1" applyProtection="1">
      <alignment wrapText="1"/>
      <protection locked="0"/>
    </xf>
    <xf numFmtId="0" fontId="6" fillId="4" borderId="13" xfId="0" applyFont="1" applyFill="1" applyBorder="1" applyAlignment="1" applyProtection="1">
      <alignment horizontal="left"/>
      <protection locked="0"/>
    </xf>
    <xf numFmtId="165" fontId="6" fillId="4" borderId="13" xfId="0" applyNumberFormat="1" applyFont="1" applyFill="1" applyBorder="1" applyAlignment="1" applyProtection="1">
      <alignment horizontal="center"/>
      <protection locked="0"/>
    </xf>
    <xf numFmtId="2" fontId="6" fillId="4" borderId="13" xfId="0" applyNumberFormat="1" applyFont="1" applyFill="1" applyBorder="1" applyAlignment="1" applyProtection="1">
      <alignment horizontal="center"/>
      <protection locked="0"/>
    </xf>
    <xf numFmtId="165" fontId="9" fillId="4" borderId="13" xfId="1" applyNumberFormat="1" applyFont="1" applyFill="1" applyBorder="1" applyAlignment="1" applyProtection="1">
      <alignment horizontal="center" wrapText="1"/>
      <protection locked="0"/>
    </xf>
    <xf numFmtId="165" fontId="9" fillId="4" borderId="13" xfId="1" applyNumberFormat="1" applyFont="1" applyFill="1" applyBorder="1" applyAlignment="1" applyProtection="1">
      <alignment horizontal="center" vertical="center" wrapText="1"/>
      <protection locked="0"/>
    </xf>
    <xf numFmtId="0" fontId="6" fillId="4" borderId="13" xfId="0" applyFont="1" applyFill="1" applyBorder="1" applyAlignment="1" applyProtection="1">
      <alignment horizontal="center"/>
      <protection locked="0"/>
    </xf>
    <xf numFmtId="165" fontId="6" fillId="4" borderId="13" xfId="3" applyNumberFormat="1" applyFont="1" applyFill="1" applyBorder="1" applyAlignment="1" applyProtection="1">
      <alignment horizontal="center"/>
      <protection locked="0"/>
    </xf>
    <xf numFmtId="0" fontId="11" fillId="3" borderId="19" xfId="1" applyFont="1" applyFill="1" applyBorder="1" applyAlignment="1" applyProtection="1">
      <alignment horizontal="center" vertical="center" wrapText="1"/>
    </xf>
    <xf numFmtId="0" fontId="9" fillId="3" borderId="17" xfId="1" applyFont="1" applyFill="1" applyBorder="1" applyAlignment="1" applyProtection="1">
      <alignment horizontal="left" vertical="center" wrapText="1"/>
    </xf>
    <xf numFmtId="164" fontId="9" fillId="3" borderId="17" xfId="1" applyNumberFormat="1" applyFont="1" applyFill="1" applyBorder="1" applyAlignment="1" applyProtection="1">
      <alignment horizontal="center" vertical="center" wrapText="1"/>
    </xf>
    <xf numFmtId="0" fontId="9" fillId="3" borderId="17" xfId="1" applyNumberFormat="1" applyFont="1" applyFill="1" applyBorder="1" applyAlignment="1" applyProtection="1">
      <alignment horizontal="center" vertical="center" wrapText="1"/>
    </xf>
    <xf numFmtId="165" fontId="6" fillId="3" borderId="17" xfId="3" applyNumberFormat="1" applyFont="1" applyFill="1" applyBorder="1" applyAlignment="1" applyProtection="1">
      <alignment horizontal="center"/>
    </xf>
    <xf numFmtId="0" fontId="9" fillId="3" borderId="17" xfId="1" applyFont="1" applyFill="1" applyBorder="1" applyAlignment="1" applyProtection="1">
      <alignment horizontal="center" vertical="center" wrapText="1"/>
    </xf>
    <xf numFmtId="0" fontId="4" fillId="3" borderId="13" xfId="1" applyFont="1" applyFill="1" applyBorder="1" applyAlignment="1" applyProtection="1">
      <alignment horizontal="right" vertical="center" wrapText="1"/>
    </xf>
    <xf numFmtId="0" fontId="4" fillId="3" borderId="0" xfId="1" applyFont="1" applyFill="1" applyBorder="1" applyAlignment="1" applyProtection="1">
      <alignment horizontal="left" vertical="center" wrapText="1"/>
    </xf>
    <xf numFmtId="0" fontId="4" fillId="7" borderId="0" xfId="0" applyFont="1" applyFill="1" applyAlignment="1">
      <alignment vertical="center" wrapText="1"/>
    </xf>
    <xf numFmtId="14" fontId="7" fillId="0" borderId="0" xfId="1" applyNumberFormat="1" applyFont="1" applyFill="1" applyBorder="1" applyAlignment="1" applyProtection="1">
      <alignment wrapText="1"/>
    </xf>
    <xf numFmtId="14" fontId="6" fillId="0" borderId="0" xfId="1" applyNumberFormat="1" applyFont="1" applyFill="1" applyBorder="1" applyAlignment="1" applyProtection="1">
      <alignment horizontal="center" vertical="center" wrapText="1"/>
    </xf>
    <xf numFmtId="14" fontId="7" fillId="0" borderId="0" xfId="1" applyNumberFormat="1" applyFont="1" applyFill="1" applyBorder="1" applyAlignment="1" applyProtection="1">
      <alignment horizontal="center" vertical="center" wrapText="1"/>
    </xf>
    <xf numFmtId="0" fontId="6" fillId="0" borderId="0" xfId="0" applyFont="1" applyAlignment="1">
      <alignment horizontal="center" vertical="center" wrapText="1"/>
    </xf>
    <xf numFmtId="0" fontId="16" fillId="0" borderId="0" xfId="0" applyFont="1" applyAlignment="1">
      <alignment horizontal="center" vertical="center" wrapText="1"/>
    </xf>
    <xf numFmtId="0" fontId="5" fillId="0" borderId="0" xfId="0" applyFont="1" applyAlignment="1">
      <alignment horizontal="left" vertical="center" wrapText="1"/>
    </xf>
    <xf numFmtId="0" fontId="4" fillId="3" borderId="0" xfId="0" applyFont="1" applyFill="1" applyAlignment="1">
      <alignment horizontal="left" vertical="center" wrapText="1"/>
    </xf>
    <xf numFmtId="3" fontId="6" fillId="4" borderId="12" xfId="1" applyNumberFormat="1" applyFont="1" applyFill="1" applyBorder="1" applyAlignment="1" applyProtection="1">
      <alignment horizontal="left" vertical="center" wrapText="1"/>
    </xf>
    <xf numFmtId="3" fontId="4" fillId="3" borderId="0" xfId="0" applyNumberFormat="1" applyFont="1" applyFill="1" applyAlignment="1">
      <alignment horizontal="left" vertical="center" wrapText="1"/>
    </xf>
    <xf numFmtId="3" fontId="6" fillId="4" borderId="3" xfId="1" applyNumberFormat="1" applyFont="1" applyFill="1" applyBorder="1" applyAlignment="1" applyProtection="1">
      <alignment horizontal="left" vertical="center" wrapText="1"/>
    </xf>
    <xf numFmtId="14" fontId="6" fillId="4" borderId="3" xfId="1" applyNumberFormat="1" applyFont="1" applyFill="1" applyBorder="1" applyAlignment="1" applyProtection="1">
      <alignment horizontal="left" vertical="center" wrapText="1"/>
    </xf>
    <xf numFmtId="14" fontId="6" fillId="4" borderId="5" xfId="1" applyNumberFormat="1" applyFont="1" applyFill="1" applyBorder="1" applyAlignment="1" applyProtection="1">
      <alignment horizontal="left" vertical="center" wrapText="1"/>
    </xf>
    <xf numFmtId="3" fontId="4" fillId="3" borderId="21" xfId="0" applyNumberFormat="1" applyFont="1" applyFill="1" applyBorder="1" applyAlignment="1">
      <alignment horizontal="left" vertical="center" wrapText="1"/>
    </xf>
    <xf numFmtId="164" fontId="8" fillId="5" borderId="20" xfId="0" applyNumberFormat="1" applyFont="1" applyFill="1" applyBorder="1" applyAlignment="1">
      <alignment horizontal="left" vertical="center" wrapText="1"/>
    </xf>
    <xf numFmtId="3" fontId="4" fillId="3" borderId="22" xfId="0" applyNumberFormat="1" applyFont="1" applyFill="1" applyBorder="1" applyAlignment="1">
      <alignment horizontal="left" vertical="center" wrapText="1"/>
    </xf>
    <xf numFmtId="3" fontId="4" fillId="3" borderId="16" xfId="0" applyNumberFormat="1"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17" fillId="4" borderId="9" xfId="2" applyFont="1" applyFill="1" applyBorder="1" applyAlignment="1" applyProtection="1">
      <alignment horizontal="left" vertical="center" wrapText="1"/>
    </xf>
    <xf numFmtId="0" fontId="6" fillId="4" borderId="13"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0" borderId="0" xfId="0" applyFont="1" applyProtection="1">
      <protection locked="0"/>
    </xf>
    <xf numFmtId="3" fontId="5" fillId="4" borderId="13" xfId="1" applyNumberFormat="1" applyFont="1" applyFill="1" applyBorder="1" applyAlignment="1" applyProtection="1">
      <alignment horizontal="left" vertical="center" wrapText="1"/>
      <protection locked="0"/>
    </xf>
    <xf numFmtId="14" fontId="6" fillId="4" borderId="13" xfId="1" applyNumberFormat="1" applyFont="1" applyFill="1" applyBorder="1" applyAlignment="1" applyProtection="1">
      <alignment horizontal="left" vertical="center" wrapText="1"/>
      <protection locked="0"/>
    </xf>
    <xf numFmtId="14" fontId="6" fillId="4" borderId="13" xfId="1" applyNumberFormat="1" applyFont="1" applyFill="1" applyBorder="1" applyAlignment="1" applyProtection="1">
      <alignment horizontal="left" vertical="center"/>
      <protection locked="0"/>
    </xf>
    <xf numFmtId="0" fontId="6" fillId="0" borderId="0" xfId="0" applyFont="1" applyAlignment="1" applyProtection="1">
      <alignment wrapText="1"/>
      <protection locked="0"/>
    </xf>
    <xf numFmtId="0" fontId="6" fillId="0" borderId="0" xfId="0" applyFont="1" applyAlignment="1" applyProtection="1">
      <alignment vertical="center"/>
      <protection locked="0"/>
    </xf>
    <xf numFmtId="0" fontId="6" fillId="0" borderId="0" xfId="0" applyFont="1" applyAlignment="1" applyProtection="1">
      <alignment horizontal="center"/>
      <protection locked="0"/>
    </xf>
    <xf numFmtId="0" fontId="6" fillId="3" borderId="16" xfId="0" applyFont="1" applyFill="1" applyBorder="1" applyAlignment="1" applyProtection="1">
      <alignment vertical="center"/>
      <protection locked="0"/>
    </xf>
    <xf numFmtId="0" fontId="4" fillId="3" borderId="17" xfId="0" applyFont="1" applyFill="1" applyBorder="1" applyAlignment="1" applyProtection="1">
      <alignment horizontal="center" vertical="center"/>
      <protection locked="0"/>
    </xf>
    <xf numFmtId="14" fontId="9" fillId="3" borderId="17" xfId="1" applyNumberFormat="1" applyFont="1" applyFill="1" applyBorder="1" applyAlignment="1" applyProtection="1">
      <alignment horizontal="center" vertical="center" wrapText="1"/>
      <protection locked="0"/>
    </xf>
    <xf numFmtId="0" fontId="6" fillId="3" borderId="7" xfId="0" applyFont="1" applyFill="1" applyBorder="1" applyAlignment="1" applyProtection="1">
      <alignment wrapText="1"/>
      <protection locked="0"/>
    </xf>
    <xf numFmtId="0" fontId="9" fillId="3" borderId="16" xfId="1" applyFont="1" applyFill="1" applyBorder="1" applyAlignment="1" applyProtection="1">
      <alignment vertical="center" wrapText="1"/>
      <protection locked="0"/>
    </xf>
    <xf numFmtId="3" fontId="9" fillId="0" borderId="0" xfId="0" applyNumberFormat="1" applyFont="1" applyAlignment="1" applyProtection="1">
      <alignment horizontal="left" vertical="center" wrapText="1"/>
      <protection locked="0"/>
    </xf>
    <xf numFmtId="164" fontId="9" fillId="0" borderId="0" xfId="0" applyNumberFormat="1" applyFont="1" applyAlignment="1" applyProtection="1">
      <alignment horizontal="center" vertical="center" wrapText="1"/>
      <protection locked="0"/>
    </xf>
    <xf numFmtId="164" fontId="8" fillId="0" borderId="0" xfId="0" applyNumberFormat="1" applyFont="1" applyAlignment="1" applyProtection="1">
      <alignment horizontal="center" vertical="center" wrapText="1"/>
      <protection locked="0"/>
    </xf>
    <xf numFmtId="3" fontId="9" fillId="0" borderId="0" xfId="0" applyNumberFormat="1" applyFont="1" applyAlignment="1" applyProtection="1">
      <alignment horizontal="center" vertical="center" wrapText="1"/>
      <protection locked="0"/>
    </xf>
    <xf numFmtId="3" fontId="10" fillId="0" borderId="0" xfId="0" applyNumberFormat="1" applyFont="1" applyAlignment="1" applyProtection="1">
      <alignment horizontal="left" vertical="center" wrapText="1"/>
      <protection locked="0"/>
    </xf>
    <xf numFmtId="164" fontId="10" fillId="0" borderId="0" xfId="0" applyNumberFormat="1" applyFont="1" applyAlignment="1" applyProtection="1">
      <alignment horizontal="center" vertical="center" wrapText="1"/>
      <protection locked="0"/>
    </xf>
    <xf numFmtId="3" fontId="10" fillId="0" borderId="0" xfId="0" applyNumberFormat="1" applyFont="1" applyAlignment="1" applyProtection="1">
      <alignment horizontal="center" vertical="center" wrapText="1"/>
      <protection locked="0"/>
    </xf>
    <xf numFmtId="165" fontId="10" fillId="0" borderId="0" xfId="0" applyNumberFormat="1" applyFont="1" applyAlignment="1" applyProtection="1">
      <alignment horizontal="center" vertical="center" wrapText="1"/>
      <protection locked="0"/>
    </xf>
    <xf numFmtId="0" fontId="9" fillId="0" borderId="0" xfId="0" applyFont="1" applyAlignment="1" applyProtection="1">
      <alignment vertical="center" wrapText="1"/>
      <protection locked="0"/>
    </xf>
    <xf numFmtId="0" fontId="6" fillId="0" borderId="0" xfId="0" applyFont="1" applyAlignment="1" applyProtection="1">
      <alignment horizontal="right"/>
      <protection locked="0"/>
    </xf>
    <xf numFmtId="165" fontId="6" fillId="4" borderId="13" xfId="1" applyNumberFormat="1" applyFont="1" applyFill="1" applyBorder="1" applyAlignment="1" applyProtection="1">
      <alignment horizontal="right" vertical="center" wrapText="1"/>
      <protection locked="0"/>
    </xf>
    <xf numFmtId="164" fontId="4" fillId="3" borderId="13" xfId="1" applyNumberFormat="1" applyFont="1" applyFill="1" applyBorder="1" applyAlignment="1" applyProtection="1">
      <alignment horizontal="right" vertical="center" wrapText="1"/>
    </xf>
    <xf numFmtId="0" fontId="9" fillId="4" borderId="23" xfId="1" applyFont="1" applyFill="1" applyBorder="1" applyAlignment="1" applyProtection="1">
      <alignment horizontal="center" vertical="center" wrapText="1"/>
      <protection locked="0"/>
    </xf>
    <xf numFmtId="0" fontId="6" fillId="4" borderId="12" xfId="0" applyFont="1" applyFill="1" applyBorder="1" applyAlignment="1" applyProtection="1">
      <alignment wrapText="1"/>
      <protection locked="0"/>
    </xf>
    <xf numFmtId="3" fontId="4" fillId="3" borderId="13" xfId="0" applyNumberFormat="1" applyFont="1" applyFill="1" applyBorder="1" applyAlignment="1">
      <alignment horizontal="center" vertical="center"/>
    </xf>
    <xf numFmtId="0" fontId="5" fillId="3" borderId="13" xfId="0" applyFont="1" applyFill="1" applyBorder="1" applyAlignment="1">
      <alignment horizontal="center" vertical="center"/>
    </xf>
    <xf numFmtId="3" fontId="4" fillId="3" borderId="0" xfId="0" applyNumberFormat="1" applyFont="1" applyFill="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3" fontId="4" fillId="3" borderId="21" xfId="0" applyNumberFormat="1" applyFont="1" applyFill="1" applyBorder="1" applyAlignment="1">
      <alignment horizontal="center" vertical="center"/>
    </xf>
    <xf numFmtId="3" fontId="4" fillId="3" borderId="19" xfId="0" applyNumberFormat="1" applyFont="1" applyFill="1" applyBorder="1" applyAlignment="1">
      <alignment horizontal="center" vertical="center"/>
    </xf>
    <xf numFmtId="14" fontId="4" fillId="3" borderId="19" xfId="1" applyNumberFormat="1" applyFont="1" applyFill="1" applyBorder="1" applyAlignment="1" applyProtection="1">
      <alignment horizontal="center" vertical="center" wrapText="1"/>
    </xf>
    <xf numFmtId="0" fontId="14" fillId="5" borderId="21" xfId="0" applyFont="1" applyFill="1" applyBorder="1" applyAlignment="1">
      <alignment horizontal="center" vertical="top" wrapText="1"/>
    </xf>
    <xf numFmtId="0" fontId="14" fillId="5" borderId="19" xfId="0" applyFont="1" applyFill="1" applyBorder="1" applyAlignment="1">
      <alignment horizontal="center" vertical="top" wrapText="1"/>
    </xf>
    <xf numFmtId="0" fontId="14" fillId="5" borderId="18" xfId="0" applyFont="1" applyFill="1" applyBorder="1" applyAlignment="1">
      <alignment horizontal="center" vertical="top" wrapText="1"/>
    </xf>
    <xf numFmtId="0" fontId="14" fillId="5" borderId="22" xfId="0" applyFont="1" applyFill="1" applyBorder="1" applyAlignment="1">
      <alignment horizontal="center" vertical="top" wrapText="1"/>
    </xf>
    <xf numFmtId="0" fontId="14" fillId="5" borderId="0" xfId="0" applyFont="1" applyFill="1" applyAlignment="1">
      <alignment horizontal="center" vertical="top" wrapText="1"/>
    </xf>
    <xf numFmtId="0" fontId="14" fillId="5" borderId="20" xfId="0" applyFont="1" applyFill="1" applyBorder="1" applyAlignment="1">
      <alignment horizontal="center" vertical="top" wrapText="1"/>
    </xf>
    <xf numFmtId="0" fontId="14" fillId="5" borderId="16" xfId="0" applyFont="1" applyFill="1" applyBorder="1" applyAlignment="1">
      <alignment horizontal="center" vertical="top" wrapText="1"/>
    </xf>
    <xf numFmtId="0" fontId="14" fillId="5" borderId="17" xfId="0" applyFont="1" applyFill="1" applyBorder="1" applyAlignment="1">
      <alignment horizontal="center" vertical="top" wrapText="1"/>
    </xf>
    <xf numFmtId="0" fontId="14" fillId="5" borderId="7" xfId="0" applyFont="1" applyFill="1" applyBorder="1" applyAlignment="1">
      <alignment horizontal="center" vertical="top" wrapText="1"/>
    </xf>
    <xf numFmtId="0" fontId="5" fillId="5" borderId="0" xfId="0" applyFont="1" applyFill="1" applyAlignment="1">
      <alignment horizontal="left" vertical="center" wrapText="1"/>
    </xf>
    <xf numFmtId="0" fontId="5" fillId="3" borderId="10" xfId="0" applyFont="1" applyFill="1" applyBorder="1" applyAlignment="1">
      <alignment horizontal="left" vertical="center" wrapText="1"/>
    </xf>
    <xf numFmtId="0" fontId="5" fillId="3" borderId="6" xfId="0" applyFont="1" applyFill="1" applyBorder="1" applyAlignment="1">
      <alignment horizontal="left" vertical="center" wrapText="1"/>
    </xf>
    <xf numFmtId="0" fontId="4" fillId="3" borderId="0" xfId="0" applyFont="1" applyFill="1" applyAlignment="1">
      <alignment horizontal="left" vertical="center" wrapText="1"/>
    </xf>
    <xf numFmtId="0" fontId="15" fillId="0" borderId="0" xfId="0" applyFont="1" applyAlignment="1">
      <alignment horizontal="left" vertical="top" wrapText="1"/>
    </xf>
    <xf numFmtId="0" fontId="0" fillId="0" borderId="0" xfId="0" applyAlignment="1">
      <alignment horizontal="left" vertical="top" wrapText="1"/>
    </xf>
    <xf numFmtId="3" fontId="4" fillId="3" borderId="14" xfId="0" applyNumberFormat="1" applyFont="1" applyFill="1" applyBorder="1" applyAlignment="1">
      <alignment horizontal="center" vertical="center"/>
    </xf>
    <xf numFmtId="3" fontId="4" fillId="3" borderId="15" xfId="0" applyNumberFormat="1" applyFont="1" applyFill="1" applyBorder="1" applyAlignment="1">
      <alignment horizontal="center" vertical="center"/>
    </xf>
    <xf numFmtId="14" fontId="4" fillId="3" borderId="19" xfId="1" applyNumberFormat="1" applyFont="1" applyFill="1" applyBorder="1" applyAlignment="1" applyProtection="1">
      <alignment horizontal="center" vertical="center" wrapText="1"/>
      <protection locked="0"/>
    </xf>
  </cellXfs>
  <cellStyles count="4">
    <cellStyle name="Currency" xfId="3" builtinId="4"/>
    <cellStyle name="Hyperlink" xfId="2" builtinId="8"/>
    <cellStyle name="Normal" xfId="0" builtinId="0"/>
    <cellStyle name="Note" xfId="1" builtinId="10"/>
  </cellStyles>
  <dxfs count="134">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center" textRotation="0" wrapText="1" indent="0" justifyLastLine="0" shrinkToFit="0" readingOrder="0"/>
      <border outline="0">
        <left style="thin">
          <color indexed="64"/>
        </left>
      </border>
      <protection locked="0" hidden="0"/>
    </dxf>
    <dxf>
      <font>
        <b val="0"/>
        <i val="0"/>
        <strike val="0"/>
        <condense val="0"/>
        <extend val="0"/>
        <outline val="0"/>
        <shadow val="0"/>
        <u val="none"/>
        <vertAlign val="baseline"/>
        <sz val="11"/>
        <color theme="1"/>
        <name val="Arial"/>
        <family val="2"/>
        <scheme val="none"/>
      </font>
      <numFmt numFmtId="164" formatCode="&quot;£&quot;#,##0"/>
      <fill>
        <patternFill patternType="none">
          <fgColor indexed="64"/>
          <bgColor indexed="65"/>
        </patternFill>
      </fill>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outline="0">
        <right style="thin">
          <color indexed="64"/>
        </right>
      </border>
      <protection locked="0" hidden="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protection locked="0" hidden="0"/>
    </dxf>
    <dxf>
      <font>
        <b/>
        <i val="0"/>
        <strike val="0"/>
        <condense val="0"/>
        <extend val="0"/>
        <outline val="0"/>
        <shadow val="0"/>
        <u val="none"/>
        <vertAlign val="baseline"/>
        <sz val="11"/>
        <color auto="1"/>
        <name val="Arial"/>
        <family val="2"/>
        <scheme val="none"/>
      </font>
      <fill>
        <patternFill patternType="solid">
          <fgColor indexed="64"/>
          <bgColor theme="0" tint="-0.34998626667073579"/>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1"/>
        <name val="Arial"/>
        <family val="2"/>
        <scheme val="none"/>
      </font>
      <fill>
        <patternFill patternType="solid">
          <fgColor indexed="64"/>
          <bgColor theme="7" tint="0.79998168889431442"/>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1" formatCode="0"/>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general" vertical="center" textRotation="0" wrapText="1" indent="0" justifyLastLine="0" shrinkToFit="0" readingOrder="0"/>
      <protection locked="0" hidden="0"/>
    </dxf>
    <dxf>
      <border outline="0">
        <left style="thin">
          <color indexed="64"/>
        </left>
        <right style="thin">
          <color indexed="64"/>
        </right>
        <bottom style="thin">
          <color indexed="64"/>
        </bottom>
      </border>
    </dxf>
    <dxf>
      <font>
        <strike val="0"/>
        <outline val="0"/>
        <shadow val="0"/>
        <u val="none"/>
        <vertAlign val="baseline"/>
        <sz val="11"/>
        <name val="Arial"/>
        <family val="2"/>
        <scheme val="none"/>
      </font>
      <numFmt numFmtId="3" formatCode="#,##0"/>
      <protection locked="0" hidden="0"/>
    </dxf>
    <dxf>
      <font>
        <b/>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0" formatCode="General"/>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center" vertical="bottom" textRotation="0" wrapText="0" indent="0" justifyLastLine="0" shrinkToFit="0" readingOrder="0"/>
      <protection locked="0" hidden="0"/>
    </dxf>
    <dxf>
      <font>
        <b/>
        <i val="0"/>
        <strike val="0"/>
        <condense val="0"/>
        <extend val="0"/>
        <outline val="0"/>
        <shadow val="0"/>
        <u val="none"/>
        <vertAlign val="baseline"/>
        <sz val="11"/>
        <color auto="1"/>
        <name val="Arial"/>
        <family val="2"/>
        <scheme val="none"/>
      </font>
      <fill>
        <patternFill patternType="solid">
          <fgColor indexed="64"/>
          <bgColor theme="2" tint="-9.9978637043366805E-2"/>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rgb="FF000000"/>
        <name val="Arial"/>
        <family val="2"/>
        <scheme val="none"/>
      </font>
      <numFmt numFmtId="0" formatCode="General"/>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left" vertical="bottom" textRotation="0" wrapText="0" indent="0" justifyLastLine="0" shrinkToFit="0" readingOrder="0"/>
      <protection locked="0" hidden="0"/>
    </dxf>
    <dxf>
      <border outline="0">
        <left style="thin">
          <color indexed="64"/>
        </left>
        <right style="thin">
          <color indexed="64"/>
        </right>
        <top style="thin">
          <color indexed="64"/>
        </top>
      </border>
    </dxf>
    <dxf>
      <font>
        <strike val="0"/>
        <outline val="0"/>
        <shadow val="0"/>
        <u val="none"/>
        <vertAlign val="baseline"/>
        <sz val="11"/>
        <name val="Arial"/>
        <family val="2"/>
        <scheme val="none"/>
      </font>
      <numFmt numFmtId="3" formatCode="#,##0"/>
      <protection locked="0" hidden="0"/>
    </dxf>
    <dxf>
      <font>
        <b/>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Open Sans"/>
        <family val="2"/>
        <scheme val="none"/>
      </font>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1"/>
        <name val="Arial"/>
        <family val="2"/>
        <scheme val="none"/>
      </font>
      <protection locked="0" hidden="0"/>
    </dxf>
    <dxf>
      <font>
        <b val="0"/>
        <i val="0"/>
        <strike val="0"/>
        <condense val="0"/>
        <extend val="0"/>
        <outline val="0"/>
        <shadow val="0"/>
        <u val="none"/>
        <vertAlign val="baseline"/>
        <sz val="10"/>
        <color rgb="FF000000"/>
        <name val="Open Sans"/>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protection locked="0" hidden="0"/>
    </dxf>
    <dxf>
      <font>
        <b val="0"/>
        <i val="0"/>
        <strike val="0"/>
        <condense val="0"/>
        <extend val="0"/>
        <outline val="0"/>
        <shadow val="0"/>
        <u val="none"/>
        <vertAlign val="baseline"/>
        <sz val="10"/>
        <color rgb="FF000000"/>
        <name val="Open Sans"/>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Arial"/>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border outline="0">
        <left style="thin">
          <color indexed="64"/>
        </left>
      </border>
      <protection locked="1" hidden="0"/>
    </dxf>
    <dxf>
      <font>
        <b val="0"/>
        <i val="0"/>
        <strike val="0"/>
        <condense val="0"/>
        <extend val="0"/>
        <outline val="0"/>
        <shadow val="0"/>
        <u val="none"/>
        <vertAlign val="baseline"/>
        <sz val="10"/>
        <color auto="1"/>
        <name val="Open Sans"/>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Arial"/>
        <family val="2"/>
        <scheme val="none"/>
      </font>
      <numFmt numFmtId="2" formatCode="0.00"/>
      <fill>
        <patternFill patternType="solid">
          <fgColor indexed="64"/>
          <bgColor theme="7" tint="0.79998168889431442"/>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0"/>
        <color rgb="FF000000"/>
        <name val="Open Sans"/>
        <family val="2"/>
        <scheme val="none"/>
      </font>
      <numFmt numFmtId="0" formatCode="General"/>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rgb="FF000000"/>
        <name val="Arial"/>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0"/>
        <color rgb="FF000000"/>
        <name val="Open Sans"/>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rgb="FF000000"/>
        <name val="Arial"/>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rgb="FF000000"/>
        <name val="Open Sans"/>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1"/>
        <name val="Arial"/>
        <family val="2"/>
        <scheme val="none"/>
      </font>
      <protection locked="0" hidden="0"/>
    </dxf>
    <dxf>
      <font>
        <b val="0"/>
        <i val="0"/>
        <strike val="0"/>
        <condense val="0"/>
        <extend val="0"/>
        <outline val="0"/>
        <shadow val="0"/>
        <u val="none"/>
        <vertAlign val="baseline"/>
        <sz val="10"/>
        <color rgb="FF000000"/>
        <name val="Open Sans"/>
        <family val="2"/>
        <scheme val="none"/>
      </font>
      <numFmt numFmtId="2" formatCode="0.00"/>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protection locked="0" hidden="0"/>
    </dxf>
    <dxf>
      <font>
        <b val="0"/>
        <i val="0"/>
        <strike val="0"/>
        <condense val="0"/>
        <extend val="0"/>
        <outline val="0"/>
        <shadow val="0"/>
        <u val="none"/>
        <vertAlign val="baseline"/>
        <sz val="10"/>
        <color rgb="FF000000"/>
        <name val="Open Sans"/>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protection locked="0" hidden="0"/>
    </dxf>
    <dxf>
      <font>
        <b val="0"/>
        <i val="0"/>
        <strike val="0"/>
        <condense val="0"/>
        <extend val="0"/>
        <outline val="0"/>
        <shadow val="0"/>
        <u val="none"/>
        <vertAlign val="baseline"/>
        <sz val="10"/>
        <color rgb="FF000000"/>
        <name val="Open Sans"/>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protection locked="0" hidden="0"/>
    </dxf>
    <dxf>
      <font>
        <b val="0"/>
        <i val="0"/>
        <strike val="0"/>
        <condense val="0"/>
        <extend val="0"/>
        <outline val="0"/>
        <shadow val="0"/>
        <u val="none"/>
        <vertAlign val="baseline"/>
        <sz val="10"/>
        <color rgb="FF000000"/>
        <name val="Open Sans"/>
        <family val="2"/>
        <scheme val="none"/>
      </font>
      <fill>
        <patternFill patternType="solid">
          <fgColor indexed="64"/>
          <bgColor theme="0" tint="-0.249977111117893"/>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Open Sans"/>
        <family val="2"/>
        <scheme val="none"/>
      </font>
      <fill>
        <patternFill patternType="solid">
          <fgColor indexed="64"/>
          <bgColor theme="7" tint="0.79998168889431442"/>
        </patternFill>
      </fill>
      <alignment horizontal="general" vertical="center" textRotation="0" wrapText="0" indent="0" justifyLastLine="0" shrinkToFit="0" readingOrder="0"/>
      <border diagonalUp="0" diagonalDown="0" outline="0">
        <left/>
        <right style="thin">
          <color indexed="64"/>
        </right>
        <top style="thin">
          <color indexed="64"/>
        </top>
        <bottom/>
      </border>
    </dxf>
    <dxf>
      <border outline="0">
        <top style="thin">
          <color indexed="64"/>
        </top>
      </border>
    </dxf>
    <dxf>
      <border>
        <bottom style="thin">
          <color indexed="64"/>
        </bottom>
      </border>
    </dxf>
    <dxf>
      <border outline="0">
        <left style="thin">
          <color indexed="64"/>
        </left>
        <right style="thin">
          <color indexed="64"/>
        </right>
        <top style="thin">
          <color indexed="64"/>
        </top>
      </border>
    </dxf>
    <dxf>
      <font>
        <strike val="0"/>
        <outline val="0"/>
        <shadow val="0"/>
        <u val="none"/>
        <vertAlign val="baseline"/>
        <sz val="11"/>
        <name val="Arial"/>
        <family val="2"/>
        <scheme val="none"/>
      </font>
      <numFmt numFmtId="3" formatCode="#,##0"/>
      <protection locked="0" hidden="0"/>
    </dxf>
    <dxf>
      <font>
        <b/>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rial"/>
        <family val="2"/>
        <scheme val="none"/>
      </font>
      <numFmt numFmtId="164" formatCode="&quot;£&quot;#,##0"/>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protection locked="0" hidden="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dxf>
    <dxf>
      <font>
        <b/>
        <i val="0"/>
        <strike val="0"/>
        <condense val="0"/>
        <extend val="0"/>
        <outline val="0"/>
        <shadow val="0"/>
        <u val="none"/>
        <vertAlign val="baseline"/>
        <sz val="11"/>
        <color auto="1"/>
        <name val="Arial"/>
        <family val="2"/>
        <scheme val="none"/>
      </font>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bottom/>
      </border>
      <protection locked="0" hidden="0"/>
    </dxf>
    <dxf>
      <font>
        <strike val="0"/>
        <outline val="0"/>
        <shadow val="0"/>
        <u val="none"/>
        <vertAlign val="baseline"/>
        <sz val="11"/>
        <name val="Arial"/>
        <family val="2"/>
        <scheme val="none"/>
      </font>
      <fill>
        <patternFill patternType="solid">
          <fgColor indexed="64"/>
          <bgColor theme="7"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numFmt numFmtId="1" formatCode="0"/>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general" vertical="center" textRotation="0" wrapText="1" indent="0" justifyLastLine="0" shrinkToFit="0" readingOrder="0"/>
      <protection locked="1" hidden="0"/>
    </dxf>
    <dxf>
      <border outline="0">
        <left style="thin">
          <color indexed="64"/>
        </left>
        <right style="thin">
          <color indexed="64"/>
        </right>
        <bottom style="thin">
          <color indexed="64"/>
        </bottom>
      </border>
    </dxf>
    <dxf>
      <font>
        <strike val="0"/>
        <outline val="0"/>
        <shadow val="0"/>
        <u val="none"/>
        <vertAlign val="baseline"/>
        <sz val="11"/>
        <name val="Arial"/>
        <family val="2"/>
        <scheme val="none"/>
      </font>
      <numFmt numFmtId="3" formatCode="#,##0"/>
    </dxf>
    <dxf>
      <font>
        <b/>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numFmt numFmtId="0" formatCode="General"/>
      <fill>
        <patternFill patternType="solid">
          <fgColor indexed="64"/>
          <bgColor theme="7" tint="0.7999816888943144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2" tint="-9.9978637043366805E-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numFmt numFmtId="0" formatCode="General"/>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numFmt numFmtId="164" formatCode="&quot;£&quot;#,##0"/>
      <fill>
        <patternFill patternType="solid">
          <fgColor indexed="64"/>
          <bgColor theme="7" tint="0.79998168889431442"/>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rial"/>
        <family val="2"/>
        <scheme val="none"/>
      </font>
      <fill>
        <patternFill patternType="solid">
          <fgColor indexed="64"/>
          <bgColor theme="7"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left" vertical="bottom" textRotation="0" wrapText="0" indent="0" justifyLastLine="0" shrinkToFit="0" readingOrder="0"/>
    </dxf>
    <dxf>
      <border outline="0">
        <left style="thin">
          <color indexed="64"/>
        </left>
        <right style="thin">
          <color indexed="64"/>
        </right>
        <top style="thin">
          <color indexed="64"/>
        </top>
      </border>
    </dxf>
    <dxf>
      <font>
        <strike val="0"/>
        <outline val="0"/>
        <shadow val="0"/>
        <u val="none"/>
        <vertAlign val="baseline"/>
        <sz val="11"/>
        <name val="Arial"/>
        <family val="2"/>
        <scheme val="none"/>
      </font>
      <numFmt numFmtId="3" formatCode="#,##0"/>
    </dxf>
    <dxf>
      <font>
        <b/>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Open Sans"/>
        <family val="2"/>
        <scheme val="none"/>
      </font>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1"/>
        <name val="Arial"/>
        <family val="2"/>
        <scheme val="none"/>
      </font>
    </dxf>
    <dxf>
      <font>
        <b val="0"/>
        <i val="0"/>
        <strike val="0"/>
        <condense val="0"/>
        <extend val="0"/>
        <outline val="0"/>
        <shadow val="0"/>
        <u val="none"/>
        <vertAlign val="baseline"/>
        <sz val="10"/>
        <color rgb="FF000000"/>
        <name val="Open Sans"/>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dxf>
    <dxf>
      <font>
        <b val="0"/>
        <i val="0"/>
        <strike val="0"/>
        <condense val="0"/>
        <extend val="0"/>
        <outline val="0"/>
        <shadow val="0"/>
        <u val="none"/>
        <vertAlign val="baseline"/>
        <sz val="10"/>
        <color rgb="FF000000"/>
        <name val="Open Sans"/>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Arial"/>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Open Sans"/>
        <family val="2"/>
        <scheme val="none"/>
      </font>
      <numFmt numFmtId="164" formatCode="&quot;£&quot;#,##0"/>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Arial"/>
        <family val="2"/>
        <scheme val="none"/>
      </font>
      <numFmt numFmtId="2" formatCode="0.00"/>
      <fill>
        <patternFill patternType="solid">
          <fgColor indexed="64"/>
          <bgColor theme="7" tint="0.79998168889431442"/>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0"/>
        <color rgb="FF000000"/>
        <name val="Open Sans"/>
        <family val="2"/>
        <scheme val="none"/>
      </font>
      <numFmt numFmtId="0" formatCode="General"/>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rgb="FF000000"/>
        <name val="Arial"/>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rgb="FF000000"/>
        <name val="Open Sans"/>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rgb="FF000000"/>
        <name val="Arial"/>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rgb="FF000000"/>
        <name val="Open Sans"/>
        <family val="2"/>
        <scheme val="none"/>
      </font>
      <numFmt numFmtId="19" formatCode="dd/mm/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1"/>
        <name val="Arial"/>
        <family val="2"/>
        <scheme val="none"/>
      </font>
    </dxf>
    <dxf>
      <font>
        <b val="0"/>
        <i val="0"/>
        <strike val="0"/>
        <condense val="0"/>
        <extend val="0"/>
        <outline val="0"/>
        <shadow val="0"/>
        <u val="none"/>
        <vertAlign val="baseline"/>
        <sz val="10"/>
        <color rgb="FF000000"/>
        <name val="Open Sans"/>
        <family val="2"/>
        <scheme val="none"/>
      </font>
      <numFmt numFmtId="2" formatCode="0.00"/>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dxf>
    <dxf>
      <font>
        <b val="0"/>
        <i val="0"/>
        <strike val="0"/>
        <condense val="0"/>
        <extend val="0"/>
        <outline val="0"/>
        <shadow val="0"/>
        <u val="none"/>
        <vertAlign val="baseline"/>
        <sz val="10"/>
        <color rgb="FF000000"/>
        <name val="Open Sans"/>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dxf>
    <dxf>
      <font>
        <b val="0"/>
        <i val="0"/>
        <strike val="0"/>
        <condense val="0"/>
        <extend val="0"/>
        <outline val="0"/>
        <shadow val="0"/>
        <u val="none"/>
        <vertAlign val="baseline"/>
        <sz val="10"/>
        <color rgb="FF000000"/>
        <name val="Open Sans"/>
        <family val="2"/>
        <scheme val="none"/>
      </font>
      <numFmt numFmtId="164" formatCode="&quot;£&quot;#,##0"/>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1"/>
        <name val="Arial"/>
        <family val="2"/>
        <scheme val="none"/>
      </font>
    </dxf>
    <dxf>
      <font>
        <b val="0"/>
        <i val="0"/>
        <strike val="0"/>
        <condense val="0"/>
        <extend val="0"/>
        <outline val="0"/>
        <shadow val="0"/>
        <u val="none"/>
        <vertAlign val="baseline"/>
        <sz val="10"/>
        <color rgb="FF000000"/>
        <name val="Open Sans"/>
        <family val="2"/>
        <scheme val="none"/>
      </font>
      <fill>
        <patternFill patternType="solid">
          <fgColor indexed="64"/>
          <bgColor theme="0" tint="-0.249977111117893"/>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Open Sans"/>
        <family val="2"/>
        <scheme val="none"/>
      </font>
      <fill>
        <patternFill patternType="solid">
          <fgColor indexed="64"/>
          <bgColor theme="7" tint="0.79998168889431442"/>
        </patternFill>
      </fill>
      <alignment horizontal="general" vertical="center" textRotation="0" wrapText="0" indent="0" justifyLastLine="0" shrinkToFit="0" readingOrder="0"/>
      <border diagonalUp="0" diagonalDown="0" outline="0">
        <left/>
        <right style="thin">
          <color indexed="64"/>
        </right>
        <top style="thin">
          <color indexed="64"/>
        </top>
        <bottom/>
      </border>
    </dxf>
    <dxf>
      <border outline="0">
        <top style="thin">
          <color indexed="64"/>
        </top>
      </border>
    </dxf>
    <dxf>
      <border>
        <bottom style="thin">
          <color indexed="64"/>
        </bottom>
      </border>
    </dxf>
    <dxf>
      <border outline="0">
        <left style="thin">
          <color indexed="64"/>
        </left>
        <right style="thin">
          <color indexed="64"/>
        </right>
        <top style="thin">
          <color indexed="64"/>
        </top>
      </border>
    </dxf>
    <dxf>
      <font>
        <strike val="0"/>
        <outline val="0"/>
        <shadow val="0"/>
        <u val="none"/>
        <vertAlign val="baseline"/>
        <sz val="11"/>
        <name val="Arial"/>
        <family val="2"/>
        <scheme val="none"/>
      </font>
      <numFmt numFmtId="3" formatCode="#,##0"/>
    </dxf>
    <dxf>
      <font>
        <b/>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6825132D-E8CC-4A0C-AEEB-69012FD2FF61}"/>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0DC12D0-D322-4579-A75F-D7820E2D6AB0}" name="Table13" displayName="Table13" ref="A11:L16" totalsRowShown="0" headerRowDxfId="133" dataDxfId="132" headerRowBorderDxfId="130" tableBorderDxfId="131" totalsRowBorderDxfId="129">
  <tableColumns count="12">
    <tableColumn id="1" xr3:uid="{A0033C02-F85F-4261-A99C-DCAC32D19F6B}" name="Staff Cost (salaried)" dataDxfId="127" totalsRowDxfId="128"/>
    <tableColumn id="2" xr3:uid="{8A73363B-4205-4E4E-8849-4D1EEBD38DFF}" name="Description" dataDxfId="125" totalsRowDxfId="126"/>
    <tableColumn id="3" xr3:uid="{F07C87A9-45E0-4EC2-B75B-A49E227D3A23}" name="Annual gross salary or contract rate" dataDxfId="123" totalsRowDxfId="124"/>
    <tableColumn id="4" xr3:uid="{693BFE35-4324-40FE-8D4D-2BFAE1A402F3}" name="Annual employer on-costs (e.g. pension, NI, holiday)" dataDxfId="121" totalsRowDxfId="122"/>
    <tableColumn id="5" xr3:uid="{7824B0BB-6EA0-4B1D-9D3C-BA1576978E88}" name="FTE" dataDxfId="119" totalsRowDxfId="120"/>
    <tableColumn id="6" xr3:uid="{82D13489-2F48-40CB-BB83-50A465A5733D}" name="Employment start date" dataDxfId="117" totalsRowDxfId="118" dataCellStyle="Note"/>
    <tableColumn id="7" xr3:uid="{F65B11CF-D95B-419D-947F-159211BC5DC4}" name="Employment end date" dataDxfId="115" totalsRowDxfId="116" dataCellStyle="Note"/>
    <tableColumn id="8" xr3:uid="{9C06A914-00A9-4B43-8445-D189110B700B}" name="Length of employment (years)" dataDxfId="113" totalsRowDxfId="114" dataCellStyle="Note">
      <calculatedColumnFormula>(YEARFRAC(F12,G12))</calculatedColumnFormula>
    </tableColumn>
    <tableColumn id="9" xr3:uid="{895B39FC-0672-41E6-B53D-D8881B278116}" name="Cost to project" dataDxfId="111" totalsRowDxfId="112">
      <calculatedColumnFormula>(YEARFRAC(F12,G12)+1/365)*SUM(C12:D12)*E12</calculatedColumnFormula>
    </tableColumn>
    <tableColumn id="10" xr3:uid="{722DB642-A6FA-4398-9AF6-5CAC20BDC360}" name="Funding Type" dataDxfId="109" totalsRowDxfId="110"/>
    <tableColumn id="11" xr3:uid="{892DAC16-2EAF-4AD9-B6FA-5BECDE107BBE}" name="Is this part of an engagement activity" dataDxfId="107" totalsRowDxfId="108"/>
    <tableColumn id="12" xr3:uid="{3FD6AA05-EE59-467B-AC18-F28CF924ADEE}" name="Notes/Comments" dataDxfId="105" totalsRowDxfId="10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A6DDE4C-9441-4EFD-8DBD-18CBF7E0FE0E}" name="Table14" displayName="Table14" ref="A19:L26" totalsRowShown="0" headerRowDxfId="104" dataDxfId="103" tableBorderDxfId="102">
  <autoFilter ref="A19:L26" xr:uid="{0A6DDE4C-9441-4EFD-8DBD-18CBF7E0FE0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E4E5FF4-282E-42C4-9750-06E0EC3F030F}" name="Staff Cost (Contract)" dataDxfId="101"/>
    <tableColumn id="2" xr3:uid="{5DCBEE57-899F-43C4-9521-ECF54DDED59B}" name="Description" dataDxfId="100" dataCellStyle="Note"/>
    <tableColumn id="3" xr3:uid="{B869F3AE-413C-4B30-823B-9E3961AF43B0}" name="Hourly rate" dataDxfId="99" dataCellStyle="Note"/>
    <tableColumn id="4" xr3:uid="{AF30EEED-06F4-475F-9CCE-B084BA18C27E}" name="Hours contracted" dataDxfId="98" dataCellStyle="Note"/>
    <tableColumn id="5" xr3:uid="{C13BF013-7C12-458C-AB62-4B9D35E1E1A0}" name="or " dataDxfId="97"/>
    <tableColumn id="6" xr3:uid="{25A625AA-1BBD-407E-B8E1-5CC50A8C5535}" name="Daily rate" dataDxfId="96"/>
    <tableColumn id="7" xr3:uid="{9CA06A20-F53F-4120-B32F-3AAA943122C4}" name="Days contracted" dataDxfId="95"/>
    <tableColumn id="8" xr3:uid="{07CACADF-6268-499B-839E-CB702DEF43B4}" name="Expenses " dataDxfId="94" dataCellStyle="Note"/>
    <tableColumn id="9" xr3:uid="{A62835F8-1A0D-4F48-9079-1BB06BD70C0E}" name="Cost to project" dataDxfId="93">
      <calculatedColumnFormula>SUM(C20*D20)+(16*G20)+H20</calculatedColumnFormula>
    </tableColumn>
    <tableColumn id="10" xr3:uid="{8614D78F-2A97-4E41-8413-C2CACEC03761}" name="Funding Type" dataDxfId="92" dataCellStyle="Note"/>
    <tableColumn id="11" xr3:uid="{2580CCAB-1FD3-4F11-BFDF-FF4F392BE425}" name="Is this part of an engagement activity" dataDxfId="91" dataCellStyle="Note"/>
    <tableColumn id="12" xr3:uid="{D56AEB64-1763-4C24-982E-8818AE44B37B}" name="Notes/Comments" dataDxfId="9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041A340-23B1-4987-98DC-31302DEF1BE0}" name="Table16" displayName="Table16" ref="A29:L40" totalsRowShown="0" headerRowDxfId="89" dataDxfId="88" tableBorderDxfId="87">
  <autoFilter ref="A29:L40" xr:uid="{4041A340-23B1-4987-98DC-31302DEF1B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BC73F9B5-DAD8-4E48-90CC-A49D7E0BE459}" name="Non-Staff Cost" dataDxfId="86" dataCellStyle="Note"/>
    <tableColumn id="2" xr3:uid="{1562E55E-17E7-4DC6-ABDC-25E3B2EF76D4}" name="Description" dataDxfId="85" dataCellStyle="Note"/>
    <tableColumn id="3" xr3:uid="{F88EFB72-C00D-4621-9D84-E793D8777B18}" name="Unit cost" dataDxfId="84" dataCellStyle="Note"/>
    <tableColumn id="4" xr3:uid="{20C22770-9DA2-43EA-BE0A-F91C846050CE}" name="Units" dataDxfId="83" dataCellStyle="Note"/>
    <tableColumn id="5" xr3:uid="{0BFB2702-D06B-4F93-871E-80C4300B3D08}" name="Column1" dataDxfId="82"/>
    <tableColumn id="6" xr3:uid="{C0AC35B3-1CA5-4C68-8A8E-B3BCB9CDAA0D}" name="Column2" dataDxfId="81"/>
    <tableColumn id="7" xr3:uid="{C86EA7FC-B6EF-4B9E-8ECB-51BC9EEEC49C}" name="Column3" dataDxfId="80"/>
    <tableColumn id="8" xr3:uid="{18CE08BD-9E07-454C-A82D-2BAD59BA6B63}" name="Column4" dataDxfId="79"/>
    <tableColumn id="9" xr3:uid="{56C411B4-80E1-4B48-8A7F-A9AE80C8464C}" name="Cost to project" dataDxfId="78">
      <calculatedColumnFormula>SUM(Table16[[#This Row],[Unit cost]]*Table16[[#This Row],[Units]])</calculatedColumnFormula>
    </tableColumn>
    <tableColumn id="10" xr3:uid="{6621A2C0-EEEF-46C2-88AF-D00D33AED7BB}" name="Funding Type" dataDxfId="77" dataCellStyle="Note"/>
    <tableColumn id="11" xr3:uid="{4FF6C6DA-F2E9-482E-8FD9-8788E3AB1F83}" name="Is this part of an engagement activity" dataDxfId="76" dataCellStyle="Note"/>
    <tableColumn id="12" xr3:uid="{86323CC3-BCF5-4246-A40B-E98C6926C7CC}" name="Notes/Comments" dataDxfId="7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7D62549-AB01-466C-BADC-1D759B214855}" name="Table17" displayName="Table17" ref="B43:D48" totalsRowShown="0" headerRowDxfId="74" dataDxfId="73" headerRowBorderDxfId="71" tableBorderDxfId="72" totalsRowBorderDxfId="70">
  <autoFilter ref="B43:D48" xr:uid="{07D62549-AB01-466C-BADC-1D759B214855}">
    <filterColumn colId="0" hiddenButton="1"/>
    <filterColumn colId="1" hiddenButton="1"/>
    <filterColumn colId="2" hiddenButton="1"/>
  </autoFilter>
  <tableColumns count="3">
    <tableColumn id="1" xr3:uid="{32522577-D13C-4158-B843-3F7F2129F5A6}" name="Other Funding Body" dataDxfId="69" dataCellStyle="Note"/>
    <tableColumn id="2" xr3:uid="{8D7806FE-3847-4DF3-8B14-A1415827652E}" name="Amount" dataDxfId="68" dataCellStyle="Note"/>
    <tableColumn id="3" xr3:uid="{32879409-1815-41FE-AB8D-663FC23219C1}" name="Confirmed" dataDxfId="67" dataCellStyle="Note"/>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11293A8-2861-4A7D-A7EF-CE664CB8498E}" name="Table1319" displayName="Table1319" ref="A11:L19" totalsRowShown="0" headerRowDxfId="66" dataDxfId="65" headerRowBorderDxfId="63" tableBorderDxfId="64" totalsRowBorderDxfId="62">
  <tableColumns count="12">
    <tableColumn id="1" xr3:uid="{B28292C0-E730-48DC-BAB6-41997F1436DB}" name="Staff Cost (salaried)" dataDxfId="60" totalsRowDxfId="61"/>
    <tableColumn id="2" xr3:uid="{3791DC3D-2B4A-40AD-91A5-51664F328C84}" name="Description" dataDxfId="58" totalsRowDxfId="59"/>
    <tableColumn id="3" xr3:uid="{DFEAE699-092A-4A96-B46B-45747B87D87E}" name="Annual gross salary" dataDxfId="56" totalsRowDxfId="57"/>
    <tableColumn id="4" xr3:uid="{0FA5FB4F-2F33-4EBC-9A03-0666CD9D6E74}" name="Annual employer on-costs (e.g. pension, NI, holiday)" dataDxfId="54" totalsRowDxfId="55"/>
    <tableColumn id="5" xr3:uid="{C6ACFC54-156E-4187-82D5-AF3DA25239E4}" name="FTE" dataDxfId="52" totalsRowDxfId="53"/>
    <tableColumn id="6" xr3:uid="{B08309A8-89E9-46E3-9159-BF20676C8A27}" name="employment start date" dataDxfId="50" totalsRowDxfId="51" dataCellStyle="Note"/>
    <tableColumn id="7" xr3:uid="{05FC9014-9E8D-411C-898B-0BDD19D95779}" name="employment end date" dataDxfId="48" totalsRowDxfId="49" dataCellStyle="Note"/>
    <tableColumn id="8" xr3:uid="{1E84434E-92E6-453C-861B-42AE1CA33233}" name="Length of employment (years)" dataDxfId="46" totalsRowDxfId="47" dataCellStyle="Note">
      <calculatedColumnFormula>(YEARFRAC(F12,G12))</calculatedColumnFormula>
    </tableColumn>
    <tableColumn id="9" xr3:uid="{B7661006-8563-4C2F-8DE3-5B8078ECB460}" name="Cost to project" dataDxfId="44" totalsRowDxfId="45">
      <calculatedColumnFormula>(YEARFRAC(F12,G12)+1/365)*SUM(C12:D12)*E12</calculatedColumnFormula>
    </tableColumn>
    <tableColumn id="10" xr3:uid="{E29BABFF-5397-4F32-A426-5282D92BBC5A}" name="Funding Type" dataDxfId="42" totalsRowDxfId="43"/>
    <tableColumn id="11" xr3:uid="{FF8F6AFC-6A4E-4891-97C1-DA62C4D75DAA}" name="Is this part of an engagement activity" dataDxfId="40" totalsRowDxfId="41"/>
    <tableColumn id="12" xr3:uid="{25831731-36D0-4487-91A4-49418D1C19BC}" name="Notes/Comments" dataDxfId="38" totalsRowDxfId="3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4A5BAAD-AFC2-46E4-8A41-E92BD51C77C9}" name="Table1420" displayName="Table1420" ref="A22:L32" totalsRowShown="0" headerRowDxfId="37" dataDxfId="36" tableBorderDxfId="35">
  <autoFilter ref="A22:L32" xr:uid="{24A5BAAD-AFC2-46E4-8A41-E92BD51C77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FD9BF969-8C32-49D9-8AF0-F863E56EB546}" name="Staff Cost (Contract)" dataDxfId="34"/>
    <tableColumn id="2" xr3:uid="{E3B24348-9060-4EF1-89BF-1F16FD54ACCF}" name="Description" dataDxfId="33" dataCellStyle="Note"/>
    <tableColumn id="3" xr3:uid="{CF1258C5-35B3-4266-8B54-D8A001B041C4}" name="hourly rate" dataDxfId="32" dataCellStyle="Note"/>
    <tableColumn id="4" xr3:uid="{95E8A05C-DEAE-47CE-BBBB-824BE26F5954}" name="number hours contracted" dataDxfId="31" dataCellStyle="Note"/>
    <tableColumn id="5" xr3:uid="{ED3DCC83-97A9-42BB-9E37-7B27C0565D2E}" name="or " dataDxfId="30"/>
    <tableColumn id="6" xr3:uid="{6C842560-B5FD-4398-97F6-569A54E3845E}" name="Daily rate" dataDxfId="29"/>
    <tableColumn id="7" xr3:uid="{4C007A98-D433-4999-8EC0-14FE20A5398A}" name="number days contracted" dataDxfId="28"/>
    <tableColumn id="8" xr3:uid="{EAF272EF-8707-4D92-9AAB-AF04EF89926F}" name="Expenses " dataDxfId="27" dataCellStyle="Note"/>
    <tableColumn id="9" xr3:uid="{DF3F7776-72DA-463F-8AC5-EDCB8FE3C0CB}" name="Cost to project" dataDxfId="26">
      <calculatedColumnFormula>SUM(C23*D23)+(16*G23)+H23</calculatedColumnFormula>
    </tableColumn>
    <tableColumn id="10" xr3:uid="{C58EC2CB-BC21-431E-885D-75639C0C9DAB}" name="Funding Type" dataDxfId="25" dataCellStyle="Note"/>
    <tableColumn id="11" xr3:uid="{5763295F-0F64-4E71-A8AB-9A8358C5E3A2}" name="Is this part of an engagement activity" dataDxfId="24" dataCellStyle="Note"/>
    <tableColumn id="12" xr3:uid="{57EEAB3E-FE36-4237-8A9A-2BE8AF31786D}" name="Notes/Comments" dataDxfId="2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CF9589-3B0C-4A57-B5E0-9A43D310C77E}" name="Table1621" displayName="Table1621" ref="A35:L51" totalsRowShown="0" headerRowDxfId="22" dataDxfId="21" tableBorderDxfId="20">
  <autoFilter ref="A35:L51" xr:uid="{10CF9589-3B0C-4A57-B5E0-9A43D310C77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4AB6A901-C9BD-4BB7-B7B8-1C66FD21DCF8}" name="Non-Staff Cost" dataDxfId="19" dataCellStyle="Note"/>
    <tableColumn id="2" xr3:uid="{B74D7424-C486-4170-86DE-FF2C451195C7}" name="Description" dataDxfId="18" dataCellStyle="Note"/>
    <tableColumn id="3" xr3:uid="{F1E811FF-C5A6-45DA-BFD2-0D30DDA27760}" name="Unit cost" dataDxfId="17" dataCellStyle="Note"/>
    <tableColumn id="4" xr3:uid="{2B7D5306-F6A4-4F85-A859-93E9A73D1320}" name="Units" dataDxfId="16" dataCellStyle="Note"/>
    <tableColumn id="5" xr3:uid="{195BFD13-7911-4F9B-8FD1-23F80F10A270}" name="Column1" dataDxfId="15"/>
    <tableColumn id="6" xr3:uid="{B55BA285-0ED3-42D1-B6A3-2F01B7607A13}" name="Column2" dataDxfId="14"/>
    <tableColumn id="7" xr3:uid="{5E489BBC-D0B0-4690-A80E-D2E7A8C3D540}" name="Column3" dataDxfId="13"/>
    <tableColumn id="8" xr3:uid="{3D24BB33-7863-4373-9B36-BCEA329841D2}" name="Column4" dataDxfId="12"/>
    <tableColumn id="9" xr3:uid="{F62A3E23-FCE6-4F45-949B-6C87BE4412E3}" name="Cost to project" dataDxfId="11">
      <calculatedColumnFormula>SUM(Table1621[[#This Row],[Unit cost]]*Table1621[[#This Row],[Units]])</calculatedColumnFormula>
    </tableColumn>
    <tableColumn id="10" xr3:uid="{7506951A-754D-4F0D-87B6-DBFCE027607E}" name="Funding Type" dataDxfId="10" dataCellStyle="Note"/>
    <tableColumn id="11" xr3:uid="{DF83B62F-DCEA-47C6-9062-49CBA744A92C}" name="Is this part of an engagement activity" dataDxfId="9" dataCellStyle="Note"/>
    <tableColumn id="12" xr3:uid="{7A5B3F59-D2F2-4000-A583-B0FA3EF646FA}" name="Notes/Comments" dataDxfId="8"/>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7A83C8A-3F0F-4C6F-A43F-7F6171245BA2}" name="Table1722" displayName="Table1722" ref="B54:D62" totalsRowShown="0" headerRowDxfId="7" dataDxfId="6" headerRowBorderDxfId="4" tableBorderDxfId="5" totalsRowBorderDxfId="3">
  <autoFilter ref="B54:D62" xr:uid="{67A83C8A-3F0F-4C6F-A43F-7F6171245BA2}">
    <filterColumn colId="0" hiddenButton="1"/>
    <filterColumn colId="1" hiddenButton="1"/>
    <filterColumn colId="2" hiddenButton="1"/>
  </autoFilter>
  <tableColumns count="3">
    <tableColumn id="1" xr3:uid="{F91310D3-9BA0-4851-ABEA-BABC1DA90C51}" name="Other Funding Body" dataDxfId="2" dataCellStyle="Note"/>
    <tableColumn id="2" xr3:uid="{B599489A-6CFC-453D-B486-38C32E590793}" name="Amount" dataDxfId="1" dataCellStyle="Note">
      <calculatedColumnFormula>SUM(C48:C54)</calculatedColumnFormula>
    </tableColumn>
    <tableColumn id="3" xr3:uid="{8C6821F9-F2BC-43D5-B9F4-0C47A2EDA52D}" name="Confirmed" dataDxfId="0" dataCellStyle="Note"/>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rchives.org.uk/salary-recommendation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4847C-8210-4AB2-B6C2-66B1776E5178}">
  <sheetPr>
    <tabColor theme="8" tint="0.79998168889431442"/>
  </sheetPr>
  <dimension ref="A2:D35"/>
  <sheetViews>
    <sheetView zoomScale="93" zoomScaleNormal="100" workbookViewId="0">
      <selection activeCell="B19" sqref="B19"/>
    </sheetView>
  </sheetViews>
  <sheetFormatPr defaultColWidth="9.109375" defaultRowHeight="14.1"/>
  <cols>
    <col min="1" max="1" width="19.33203125" style="123" customWidth="1"/>
    <col min="2" max="2" width="85.6640625" style="123" customWidth="1"/>
    <col min="3" max="3" width="22" style="123" customWidth="1"/>
    <col min="4" max="4" width="54.33203125" style="123" customWidth="1"/>
    <col min="5" max="16384" width="9.109375" style="123"/>
  </cols>
  <sheetData>
    <row r="2" spans="1:4" ht="78" customHeight="1">
      <c r="A2" s="186" t="s">
        <v>0</v>
      </c>
      <c r="B2" s="186"/>
      <c r="D2" s="124"/>
    </row>
    <row r="3" spans="1:4" ht="60.6" customHeight="1">
      <c r="A3" s="186" t="s">
        <v>1</v>
      </c>
      <c r="B3" s="186"/>
    </row>
    <row r="4" spans="1:4" ht="30.6" customHeight="1">
      <c r="A4" s="125"/>
      <c r="B4" s="125"/>
    </row>
    <row r="5" spans="1:4" ht="23.1" customHeight="1">
      <c r="A5" s="189" t="s">
        <v>2</v>
      </c>
      <c r="B5" s="189"/>
    </row>
    <row r="6" spans="1:4" ht="23.1" customHeight="1">
      <c r="A6" s="126" t="s">
        <v>3</v>
      </c>
      <c r="B6" s="127" t="s">
        <v>4</v>
      </c>
    </row>
    <row r="7" spans="1:4" ht="23.1" customHeight="1">
      <c r="A7" s="128" t="s">
        <v>5</v>
      </c>
      <c r="B7" s="129" t="s">
        <v>6</v>
      </c>
    </row>
    <row r="8" spans="1:4" ht="23.1" customHeight="1">
      <c r="A8" s="128" t="s">
        <v>7</v>
      </c>
      <c r="B8" s="130" t="s">
        <v>8</v>
      </c>
    </row>
    <row r="9" spans="1:4" ht="23.1" customHeight="1">
      <c r="A9" s="128" t="s">
        <v>9</v>
      </c>
      <c r="B9" s="131" t="s">
        <v>10</v>
      </c>
    </row>
    <row r="10" spans="1:4" ht="23.1" customHeight="1">
      <c r="A10" s="132" t="s">
        <v>11</v>
      </c>
      <c r="B10" s="133" t="s">
        <v>12</v>
      </c>
    </row>
    <row r="11" spans="1:4" ht="23.1" customHeight="1">
      <c r="A11" s="134" t="s">
        <v>13</v>
      </c>
      <c r="B11" s="133" t="s">
        <v>12</v>
      </c>
    </row>
    <row r="12" spans="1:4" ht="23.1" customHeight="1">
      <c r="A12" s="134" t="s">
        <v>14</v>
      </c>
      <c r="B12" s="133" t="s">
        <v>12</v>
      </c>
    </row>
    <row r="13" spans="1:4" ht="56.45" customHeight="1">
      <c r="A13" s="135" t="s">
        <v>15</v>
      </c>
      <c r="B13" s="133" t="s">
        <v>16</v>
      </c>
    </row>
    <row r="16" spans="1:4" ht="69.95">
      <c r="A16" s="136" t="s">
        <v>17</v>
      </c>
      <c r="B16" s="137" t="s">
        <v>18</v>
      </c>
      <c r="C16" s="8" t="s">
        <v>19</v>
      </c>
      <c r="D16" s="137" t="s">
        <v>20</v>
      </c>
    </row>
    <row r="17" spans="1:4" ht="77.099999999999994" customHeight="1">
      <c r="A17" s="138" t="s">
        <v>21</v>
      </c>
      <c r="B17" s="139" t="s">
        <v>22</v>
      </c>
      <c r="C17" s="8" t="s">
        <v>23</v>
      </c>
      <c r="D17" s="137" t="s">
        <v>24</v>
      </c>
    </row>
    <row r="18" spans="1:4" ht="27.95">
      <c r="A18" s="187" t="s">
        <v>25</v>
      </c>
      <c r="B18" s="139" t="s">
        <v>26</v>
      </c>
      <c r="C18" s="8" t="s">
        <v>27</v>
      </c>
      <c r="D18" s="137" t="s">
        <v>28</v>
      </c>
    </row>
    <row r="19" spans="1:4">
      <c r="A19" s="188"/>
      <c r="B19" s="140" t="s">
        <v>29</v>
      </c>
    </row>
    <row r="20" spans="1:4" ht="59.45" customHeight="1">
      <c r="A20" s="136" t="s">
        <v>30</v>
      </c>
      <c r="B20" s="137" t="s">
        <v>31</v>
      </c>
    </row>
    <row r="21" spans="1:4" ht="27.95">
      <c r="A21" s="136" t="s">
        <v>32</v>
      </c>
      <c r="B21" s="137" t="s">
        <v>33</v>
      </c>
    </row>
    <row r="22" spans="1:4" ht="27.95">
      <c r="A22" s="136" t="s">
        <v>34</v>
      </c>
      <c r="B22" s="137" t="s">
        <v>35</v>
      </c>
    </row>
    <row r="23" spans="1:4" ht="69.95">
      <c r="A23" s="136" t="s">
        <v>36</v>
      </c>
      <c r="B23" s="137" t="s">
        <v>37</v>
      </c>
    </row>
    <row r="25" spans="1:4" ht="32.450000000000003" customHeight="1">
      <c r="A25" s="136" t="s">
        <v>38</v>
      </c>
      <c r="B25" s="137" t="s">
        <v>39</v>
      </c>
    </row>
    <row r="26" spans="1:4" ht="32.450000000000003" customHeight="1">
      <c r="A26" s="138" t="s">
        <v>21</v>
      </c>
      <c r="B26" s="139" t="s">
        <v>22</v>
      </c>
    </row>
    <row r="27" spans="1:4" ht="32.450000000000003" customHeight="1">
      <c r="A27" s="138" t="s">
        <v>40</v>
      </c>
      <c r="B27" s="141" t="s">
        <v>41</v>
      </c>
    </row>
    <row r="28" spans="1:4" ht="32.450000000000003" customHeight="1">
      <c r="A28" s="138" t="s">
        <v>42</v>
      </c>
      <c r="B28" s="141" t="s">
        <v>43</v>
      </c>
    </row>
    <row r="29" spans="1:4" ht="32.450000000000003" customHeight="1">
      <c r="A29" s="138" t="s">
        <v>44</v>
      </c>
      <c r="B29" s="141" t="s">
        <v>45</v>
      </c>
    </row>
    <row r="30" spans="1:4" ht="32.450000000000003" customHeight="1">
      <c r="A30" s="138" t="s">
        <v>46</v>
      </c>
      <c r="B30" s="141" t="s">
        <v>47</v>
      </c>
    </row>
    <row r="31" spans="1:4" ht="42.95" customHeight="1">
      <c r="A31" s="138" t="s">
        <v>48</v>
      </c>
      <c r="B31" s="141" t="s">
        <v>49</v>
      </c>
    </row>
    <row r="32" spans="1:4" ht="23.45" customHeight="1"/>
    <row r="33" spans="1:2" ht="27.95">
      <c r="A33" s="136" t="s">
        <v>50</v>
      </c>
      <c r="B33" s="137" t="s">
        <v>51</v>
      </c>
    </row>
    <row r="34" spans="1:2" ht="27.95">
      <c r="A34" s="136" t="s">
        <v>52</v>
      </c>
      <c r="B34" s="142" t="s">
        <v>53</v>
      </c>
    </row>
    <row r="35" spans="1:2" ht="27.6" customHeight="1">
      <c r="A35" s="136" t="s">
        <v>54</v>
      </c>
      <c r="B35" s="137" t="s">
        <v>55</v>
      </c>
    </row>
  </sheetData>
  <sheetProtection algorithmName="SHA-512" hashValue="iy9DHr2dTRbwHTaN3nykJVkOtv+bKzEaRcAR9W2lRa2tzWmMVMKGvl11mzspgPe3BUUmHtWxEpv13gMbqWLqEw==" saltValue="eszhizZ/wkcrOuGiBEUQiQ==" spinCount="100000" sheet="1" formatCells="0" formatColumns="0" formatRows="0" insertColumns="0" insertRows="0" insertHyperlinks="0" deleteColumns="0" deleteRows="0" sort="0" autoFilter="0" pivotTables="0"/>
  <mergeCells count="4">
    <mergeCell ref="A2:B2"/>
    <mergeCell ref="A18:A19"/>
    <mergeCell ref="A3:B3"/>
    <mergeCell ref="A5:B5"/>
  </mergeCells>
  <hyperlinks>
    <hyperlink ref="B19" r:id="rId1" xr:uid="{9F88BC9C-D830-49F6-8A98-F6DF36F3E9CA}"/>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1C74C-4509-4256-9F89-24AAED7BCE90}">
  <sheetPr>
    <tabColor rgb="FFFFFFCC"/>
    <pageSetUpPr fitToPage="1"/>
  </sheetPr>
  <dimension ref="A1:R49"/>
  <sheetViews>
    <sheetView showGridLines="0" zoomScale="63" zoomScaleNormal="65" workbookViewId="0">
      <selection activeCell="C13" sqref="C13"/>
    </sheetView>
  </sheetViews>
  <sheetFormatPr defaultColWidth="9.109375" defaultRowHeight="24" customHeight="1"/>
  <cols>
    <col min="1" max="1" width="26" style="13" customWidth="1"/>
    <col min="2" max="2" width="50.88671875" style="13" customWidth="1"/>
    <col min="3" max="3" width="13.109375" style="25" customWidth="1"/>
    <col min="4" max="4" width="16.6640625" style="25" customWidth="1"/>
    <col min="5" max="6" width="13.109375" style="25" customWidth="1"/>
    <col min="7" max="7" width="16" style="25" customWidth="1"/>
    <col min="8" max="8" width="13.109375" style="25" customWidth="1"/>
    <col min="9" max="9" width="14.6640625" style="25" customWidth="1"/>
    <col min="10" max="10" width="19.109375" style="25" customWidth="1"/>
    <col min="11" max="11" width="16.88671875" style="25" customWidth="1"/>
    <col min="12" max="12" width="59.44140625" style="14" customWidth="1"/>
    <col min="13" max="16384" width="9.109375" style="13"/>
  </cols>
  <sheetData>
    <row r="1" spans="1:12" ht="24" customHeight="1">
      <c r="A1" s="172" t="s">
        <v>2</v>
      </c>
      <c r="B1" s="173"/>
      <c r="C1" s="13"/>
      <c r="D1" s="190" t="s">
        <v>56</v>
      </c>
      <c r="E1" s="191"/>
      <c r="F1" s="191"/>
      <c r="G1" s="191"/>
      <c r="H1" s="191"/>
      <c r="I1" s="191"/>
      <c r="J1" s="191"/>
      <c r="K1" s="191"/>
      <c r="L1" s="191"/>
    </row>
    <row r="2" spans="1:12" ht="24" customHeight="1">
      <c r="A2" s="1" t="s">
        <v>3</v>
      </c>
      <c r="B2" s="2" t="s">
        <v>57</v>
      </c>
      <c r="C2" s="13"/>
      <c r="D2" s="191"/>
      <c r="E2" s="191"/>
      <c r="F2" s="191"/>
      <c r="G2" s="191"/>
      <c r="H2" s="191"/>
      <c r="I2" s="191"/>
      <c r="J2" s="191"/>
      <c r="K2" s="191"/>
      <c r="L2" s="191"/>
    </row>
    <row r="3" spans="1:12" ht="24" customHeight="1">
      <c r="A3" s="3" t="s">
        <v>5</v>
      </c>
      <c r="B3" s="4" t="s">
        <v>58</v>
      </c>
      <c r="C3" s="13"/>
      <c r="D3" s="191"/>
      <c r="E3" s="191"/>
      <c r="F3" s="191"/>
      <c r="G3" s="191"/>
      <c r="H3" s="191"/>
      <c r="I3" s="191"/>
      <c r="J3" s="191"/>
      <c r="K3" s="191"/>
      <c r="L3" s="191"/>
    </row>
    <row r="4" spans="1:12" ht="24" customHeight="1">
      <c r="A4" s="3" t="s">
        <v>7</v>
      </c>
      <c r="B4" s="5">
        <v>45383</v>
      </c>
      <c r="C4" s="13"/>
      <c r="D4" s="191"/>
      <c r="E4" s="191"/>
      <c r="F4" s="191"/>
      <c r="G4" s="191"/>
      <c r="H4" s="191"/>
      <c r="I4" s="191"/>
      <c r="J4" s="191"/>
      <c r="K4" s="191"/>
      <c r="L4" s="191"/>
    </row>
    <row r="5" spans="1:12" ht="24" customHeight="1">
      <c r="A5" s="3" t="s">
        <v>9</v>
      </c>
      <c r="B5" s="6">
        <v>46082</v>
      </c>
      <c r="C5" s="13"/>
      <c r="D5" s="191"/>
      <c r="E5" s="191"/>
      <c r="F5" s="191"/>
      <c r="G5" s="191"/>
      <c r="H5" s="191"/>
      <c r="I5" s="191"/>
      <c r="J5" s="191"/>
      <c r="K5" s="191"/>
      <c r="L5" s="191"/>
    </row>
    <row r="6" spans="1:12" ht="24" customHeight="1">
      <c r="A6" s="3" t="s">
        <v>11</v>
      </c>
      <c r="B6" s="7">
        <f>SUM(I42)</f>
        <v>90347.972412480987</v>
      </c>
      <c r="C6" s="13"/>
      <c r="D6" s="191"/>
      <c r="E6" s="191"/>
      <c r="F6" s="191"/>
      <c r="G6" s="191"/>
      <c r="H6" s="191"/>
      <c r="I6" s="191"/>
      <c r="J6" s="191"/>
      <c r="K6" s="191"/>
      <c r="L6" s="191"/>
    </row>
    <row r="7" spans="1:12" s="14" customFormat="1" ht="33.6" customHeight="1">
      <c r="A7" s="8" t="s">
        <v>59</v>
      </c>
      <c r="B7" s="9">
        <f>SUMIF(J12:J40, "Archives Revealed", I12:I40)</f>
        <v>49540.436605783871</v>
      </c>
      <c r="D7" s="191"/>
      <c r="E7" s="191"/>
      <c r="F7" s="191"/>
      <c r="G7" s="191"/>
      <c r="H7" s="191"/>
      <c r="I7" s="191"/>
      <c r="J7" s="191"/>
      <c r="K7" s="191"/>
      <c r="L7" s="191"/>
    </row>
    <row r="8" spans="1:12" s="14" customFormat="1" ht="33.6" customHeight="1">
      <c r="A8" s="8" t="s">
        <v>60</v>
      </c>
      <c r="B8" s="9">
        <f>SUMIF(J12:J40, "Other funding", I12:I40)</f>
        <v>2800</v>
      </c>
      <c r="D8" s="15"/>
      <c r="E8" s="15"/>
      <c r="F8" s="16"/>
      <c r="G8" s="16"/>
      <c r="H8" s="16"/>
      <c r="I8" s="16"/>
      <c r="J8" s="10"/>
      <c r="K8" s="11"/>
    </row>
    <row r="9" spans="1:12" s="14" customFormat="1" ht="33.6" customHeight="1">
      <c r="A9" s="12" t="s">
        <v>61</v>
      </c>
      <c r="B9" s="9">
        <f>SUMIF(J12:J40, "in kind funding", I12:I40)</f>
        <v>38007.535806697109</v>
      </c>
      <c r="D9" s="15"/>
      <c r="E9" s="15"/>
      <c r="F9" s="16"/>
      <c r="G9" s="16"/>
      <c r="H9" s="16"/>
      <c r="I9" s="16"/>
      <c r="J9" s="10"/>
      <c r="K9" s="11"/>
    </row>
    <row r="10" spans="1:12" s="21" customFormat="1" ht="24" customHeight="1">
      <c r="A10" s="174" t="s">
        <v>62</v>
      </c>
      <c r="B10" s="175"/>
      <c r="C10" s="194" t="s">
        <v>63</v>
      </c>
      <c r="D10" s="194"/>
      <c r="E10" s="194"/>
      <c r="F10" s="194"/>
      <c r="G10" s="194"/>
      <c r="H10" s="194"/>
      <c r="I10" s="17"/>
      <c r="J10" s="18"/>
      <c r="K10" s="19"/>
      <c r="L10" s="20"/>
    </row>
    <row r="11" spans="1:12" s="25" customFormat="1" ht="57" customHeight="1">
      <c r="A11" s="22" t="s">
        <v>64</v>
      </c>
      <c r="B11" s="22" t="s">
        <v>21</v>
      </c>
      <c r="C11" s="23" t="s">
        <v>65</v>
      </c>
      <c r="D11" s="23" t="s">
        <v>66</v>
      </c>
      <c r="E11" s="22" t="s">
        <v>36</v>
      </c>
      <c r="F11" s="23" t="s">
        <v>67</v>
      </c>
      <c r="G11" s="23" t="s">
        <v>68</v>
      </c>
      <c r="H11" s="24" t="s">
        <v>69</v>
      </c>
      <c r="I11" s="23" t="s">
        <v>70</v>
      </c>
      <c r="J11" s="23" t="s">
        <v>19</v>
      </c>
      <c r="K11" s="23" t="s">
        <v>23</v>
      </c>
      <c r="L11" s="23" t="s">
        <v>27</v>
      </c>
    </row>
    <row r="12" spans="1:12" ht="27.6" customHeight="1">
      <c r="A12" s="26" t="s">
        <v>71</v>
      </c>
      <c r="B12" s="27" t="s">
        <v>72</v>
      </c>
      <c r="C12" s="28">
        <v>33478</v>
      </c>
      <c r="D12" s="28">
        <v>10000</v>
      </c>
      <c r="E12" s="29">
        <v>0.5</v>
      </c>
      <c r="F12" s="30">
        <v>45383</v>
      </c>
      <c r="G12" s="30">
        <v>45930</v>
      </c>
      <c r="H12" s="29">
        <f>(YEARFRAC(F12,G12))</f>
        <v>1.4972222222222222</v>
      </c>
      <c r="I12" s="31">
        <f>(YEARFRAC(F12,G12)+1/365)*SUM(C12:D12)*E12</f>
        <v>32607.672792998481</v>
      </c>
      <c r="J12" s="32" t="s">
        <v>73</v>
      </c>
      <c r="K12" s="33" t="s">
        <v>74</v>
      </c>
      <c r="L12" s="34" t="s">
        <v>75</v>
      </c>
    </row>
    <row r="13" spans="1:12" ht="27.6" customHeight="1">
      <c r="A13" s="26" t="s">
        <v>71</v>
      </c>
      <c r="B13" s="27" t="s">
        <v>72</v>
      </c>
      <c r="C13" s="28">
        <v>33478</v>
      </c>
      <c r="D13" s="28">
        <v>10000</v>
      </c>
      <c r="E13" s="29">
        <v>0.5</v>
      </c>
      <c r="F13" s="30">
        <v>45383</v>
      </c>
      <c r="G13" s="30">
        <v>45930</v>
      </c>
      <c r="H13" s="29">
        <f>(YEARFRAC(F13,G13))</f>
        <v>1.4972222222222222</v>
      </c>
      <c r="I13" s="31">
        <f>(YEARFRAC(F13,G13)+1/365)*SUM(C13:D13)*E13</f>
        <v>32607.672792998481</v>
      </c>
      <c r="J13" s="33" t="s">
        <v>76</v>
      </c>
      <c r="K13" s="33" t="s">
        <v>74</v>
      </c>
      <c r="L13" s="34"/>
    </row>
    <row r="14" spans="1:12" ht="27.95" customHeight="1">
      <c r="A14" s="26" t="s">
        <v>77</v>
      </c>
      <c r="B14" s="35" t="s">
        <v>78</v>
      </c>
      <c r="C14" s="36">
        <v>30027</v>
      </c>
      <c r="D14" s="36">
        <v>8667</v>
      </c>
      <c r="E14" s="37">
        <v>0.5</v>
      </c>
      <c r="F14" s="30">
        <v>45748</v>
      </c>
      <c r="G14" s="30">
        <v>45930</v>
      </c>
      <c r="H14" s="29">
        <f>(YEARFRAC(F14,G14))</f>
        <v>0.49722222222222223</v>
      </c>
      <c r="I14" s="31">
        <f>(YEARFRAC(F14,G14)+1/365)*SUM(C14:D14)*E14</f>
        <v>9672.7638127853879</v>
      </c>
      <c r="J14" s="38" t="s">
        <v>73</v>
      </c>
      <c r="K14" s="38" t="s">
        <v>79</v>
      </c>
      <c r="L14" s="34"/>
    </row>
    <row r="15" spans="1:12" ht="24" customHeight="1">
      <c r="A15" s="26" t="s">
        <v>80</v>
      </c>
      <c r="B15" s="35" t="s">
        <v>81</v>
      </c>
      <c r="C15" s="36">
        <v>17500</v>
      </c>
      <c r="D15" s="36">
        <v>500</v>
      </c>
      <c r="E15" s="37">
        <v>0.2</v>
      </c>
      <c r="F15" s="30">
        <v>45383</v>
      </c>
      <c r="G15" s="30">
        <v>45930</v>
      </c>
      <c r="H15" s="29">
        <f>(YEARFRAC(F15,G15))</f>
        <v>1.4972222222222222</v>
      </c>
      <c r="I15" s="31">
        <f>(YEARFRAC(F15,G15)+1/365)*SUM(C15:D15)*E15</f>
        <v>5399.8630136986312</v>
      </c>
      <c r="J15" s="38" t="s">
        <v>76</v>
      </c>
      <c r="K15" s="38" t="s">
        <v>74</v>
      </c>
      <c r="L15" s="34"/>
    </row>
    <row r="16" spans="1:12" ht="24" customHeight="1">
      <c r="A16" s="39"/>
      <c r="B16" s="40"/>
      <c r="C16" s="41"/>
      <c r="D16" s="42"/>
      <c r="E16" s="43"/>
      <c r="F16" s="44"/>
      <c r="G16" s="44"/>
      <c r="H16" s="45" t="s">
        <v>82</v>
      </c>
      <c r="I16" s="46">
        <f>SUM(I10:I15)</f>
        <v>80287.972412480987</v>
      </c>
      <c r="J16" s="47"/>
      <c r="K16" s="47"/>
      <c r="L16" s="48"/>
    </row>
    <row r="18" spans="1:12" s="25" customFormat="1" ht="41.1" customHeight="1">
      <c r="A18" s="192" t="s">
        <v>62</v>
      </c>
      <c r="B18" s="193"/>
      <c r="C18" s="175" t="s">
        <v>83</v>
      </c>
      <c r="D18" s="175"/>
      <c r="E18" s="175"/>
      <c r="F18" s="175"/>
      <c r="G18" s="175"/>
      <c r="H18" s="175"/>
      <c r="I18" s="49"/>
      <c r="J18" s="50"/>
      <c r="K18" s="50"/>
      <c r="L18" s="51"/>
    </row>
    <row r="19" spans="1:12" ht="53.1" customHeight="1">
      <c r="A19" s="22" t="s">
        <v>84</v>
      </c>
      <c r="B19" s="22" t="s">
        <v>21</v>
      </c>
      <c r="C19" s="22" t="s">
        <v>85</v>
      </c>
      <c r="D19" s="23" t="s">
        <v>86</v>
      </c>
      <c r="E19" s="52" t="s">
        <v>87</v>
      </c>
      <c r="F19" s="23" t="s">
        <v>44</v>
      </c>
      <c r="G19" s="23" t="s">
        <v>88</v>
      </c>
      <c r="H19" s="23" t="s">
        <v>48</v>
      </c>
      <c r="I19" s="23" t="s">
        <v>70</v>
      </c>
      <c r="J19" s="23" t="s">
        <v>19</v>
      </c>
      <c r="K19" s="23" t="s">
        <v>23</v>
      </c>
      <c r="L19" s="23" t="s">
        <v>27</v>
      </c>
    </row>
    <row r="20" spans="1:12" ht="29.1" customHeight="1">
      <c r="A20" s="53" t="s">
        <v>89</v>
      </c>
      <c r="B20" s="54" t="s">
        <v>90</v>
      </c>
      <c r="C20" s="28">
        <v>150</v>
      </c>
      <c r="D20" s="55">
        <v>6</v>
      </c>
      <c r="E20" s="52"/>
      <c r="F20" s="56">
        <v>0</v>
      </c>
      <c r="G20" s="56">
        <v>0</v>
      </c>
      <c r="H20" s="57">
        <v>0</v>
      </c>
      <c r="I20" s="31">
        <f>SUM(C20*D20)+(Table14[[#This Row],[Daily rate]]*G20)+H20</f>
        <v>900</v>
      </c>
      <c r="J20" s="33" t="s">
        <v>73</v>
      </c>
      <c r="K20" s="33" t="s">
        <v>79</v>
      </c>
      <c r="L20" s="34"/>
    </row>
    <row r="21" spans="1:12" ht="29.1" customHeight="1">
      <c r="A21" s="53" t="s">
        <v>91</v>
      </c>
      <c r="B21" s="58" t="s">
        <v>92</v>
      </c>
      <c r="C21" s="36">
        <v>0</v>
      </c>
      <c r="D21" s="59">
        <v>0</v>
      </c>
      <c r="E21" s="52"/>
      <c r="F21" s="56">
        <v>0</v>
      </c>
      <c r="G21" s="56">
        <v>60</v>
      </c>
      <c r="H21" s="57">
        <v>400</v>
      </c>
      <c r="I21" s="31">
        <f>SUM(C21*D21)+(Table14[[#This Row],[Daily rate]]*G21)+H21</f>
        <v>400</v>
      </c>
      <c r="J21" s="38" t="s">
        <v>93</v>
      </c>
      <c r="K21" s="38" t="s">
        <v>79</v>
      </c>
      <c r="L21" s="34"/>
    </row>
    <row r="22" spans="1:12" ht="30.95" customHeight="1">
      <c r="A22" s="53" t="s">
        <v>91</v>
      </c>
      <c r="B22" s="58" t="s">
        <v>92</v>
      </c>
      <c r="C22" s="36">
        <v>0</v>
      </c>
      <c r="D22" s="59">
        <v>0</v>
      </c>
      <c r="E22" s="52"/>
      <c r="F22" s="56">
        <v>0</v>
      </c>
      <c r="G22" s="56">
        <v>60</v>
      </c>
      <c r="H22" s="57">
        <v>400</v>
      </c>
      <c r="I22" s="31">
        <f>SUM(C22*D22)+(Table14[[#This Row],[Daily rate]]*G22)+H22</f>
        <v>400</v>
      </c>
      <c r="J22" s="38" t="s">
        <v>93</v>
      </c>
      <c r="K22" s="38" t="s">
        <v>79</v>
      </c>
      <c r="L22" s="34"/>
    </row>
    <row r="23" spans="1:12" ht="34.5" customHeight="1">
      <c r="A23" s="53" t="s">
        <v>94</v>
      </c>
      <c r="B23" s="58" t="s">
        <v>95</v>
      </c>
      <c r="C23" s="36">
        <v>0</v>
      </c>
      <c r="D23" s="59">
        <v>0</v>
      </c>
      <c r="E23" s="52"/>
      <c r="F23" s="56">
        <v>0</v>
      </c>
      <c r="G23" s="56">
        <v>80</v>
      </c>
      <c r="H23" s="55">
        <v>0</v>
      </c>
      <c r="I23" s="31">
        <f>SUM(C23*D23)+(Table14[[#This Row],[Daily rate]]*G23)+H23</f>
        <v>0</v>
      </c>
      <c r="J23" s="38" t="s">
        <v>76</v>
      </c>
      <c r="K23" s="38" t="s">
        <v>79</v>
      </c>
      <c r="L23" s="34" t="s">
        <v>96</v>
      </c>
    </row>
    <row r="24" spans="1:12" ht="24" customHeight="1">
      <c r="A24" s="53" t="s">
        <v>97</v>
      </c>
      <c r="B24" s="58" t="s">
        <v>98</v>
      </c>
      <c r="C24" s="36">
        <v>100</v>
      </c>
      <c r="D24" s="59">
        <v>6</v>
      </c>
      <c r="E24" s="52"/>
      <c r="F24" s="56">
        <v>0</v>
      </c>
      <c r="G24" s="56">
        <v>0</v>
      </c>
      <c r="H24" s="55">
        <v>0</v>
      </c>
      <c r="I24" s="31">
        <f>SUM(C24*D24)+(Table14[[#This Row],[Daily rate]]*G24)+H24</f>
        <v>600</v>
      </c>
      <c r="J24" s="38" t="s">
        <v>73</v>
      </c>
      <c r="K24" s="38" t="s">
        <v>79</v>
      </c>
      <c r="L24" s="34"/>
    </row>
    <row r="25" spans="1:12" ht="24" customHeight="1">
      <c r="A25" s="53" t="s">
        <v>99</v>
      </c>
      <c r="B25" s="58" t="s">
        <v>100</v>
      </c>
      <c r="C25" s="56">
        <v>0</v>
      </c>
      <c r="D25" s="59">
        <v>0</v>
      </c>
      <c r="E25" s="52"/>
      <c r="F25" s="60">
        <v>250</v>
      </c>
      <c r="G25" s="56">
        <v>5</v>
      </c>
      <c r="H25" s="55">
        <v>0</v>
      </c>
      <c r="I25" s="31">
        <f>SUM(C25*D25)+(Table14[[#This Row],[Daily rate]]*G25)+H25</f>
        <v>1250</v>
      </c>
      <c r="J25" s="38" t="s">
        <v>73</v>
      </c>
      <c r="K25" s="38" t="s">
        <v>74</v>
      </c>
      <c r="L25" s="34"/>
    </row>
    <row r="26" spans="1:12" ht="24" customHeight="1">
      <c r="A26" s="62"/>
      <c r="B26" s="40"/>
      <c r="C26" s="41"/>
      <c r="D26" s="42"/>
      <c r="E26" s="43"/>
      <c r="F26" s="63"/>
      <c r="G26" s="64"/>
      <c r="H26" s="65" t="s">
        <v>82</v>
      </c>
      <c r="I26" s="46">
        <f>SUM(I20:I25)</f>
        <v>3550</v>
      </c>
      <c r="J26" s="47"/>
      <c r="K26" s="47"/>
      <c r="L26" s="48"/>
    </row>
    <row r="27" spans="1:12" ht="24" customHeight="1">
      <c r="C27" s="13"/>
      <c r="D27" s="13"/>
      <c r="E27" s="13"/>
      <c r="F27" s="13"/>
      <c r="G27" s="13"/>
      <c r="H27" s="13"/>
      <c r="I27" s="13"/>
      <c r="J27" s="13"/>
      <c r="K27" s="13"/>
      <c r="L27" s="13"/>
    </row>
    <row r="28" spans="1:12" ht="24" customHeight="1">
      <c r="A28" s="169" t="s">
        <v>62</v>
      </c>
      <c r="B28" s="169"/>
      <c r="C28" s="170" t="s">
        <v>101</v>
      </c>
      <c r="D28" s="170"/>
      <c r="E28" s="19"/>
      <c r="F28" s="19"/>
      <c r="G28" s="19"/>
      <c r="H28" s="19"/>
      <c r="I28" s="66"/>
      <c r="J28" s="67"/>
      <c r="K28" s="67"/>
      <c r="L28" s="68"/>
    </row>
    <row r="29" spans="1:12" ht="48" customHeight="1">
      <c r="A29" s="22" t="s">
        <v>102</v>
      </c>
      <c r="B29" s="22" t="s">
        <v>21</v>
      </c>
      <c r="C29" s="22" t="s">
        <v>103</v>
      </c>
      <c r="D29" s="22" t="s">
        <v>54</v>
      </c>
      <c r="E29" s="69" t="s">
        <v>104</v>
      </c>
      <c r="F29" s="69" t="s">
        <v>105</v>
      </c>
      <c r="G29" s="69" t="s">
        <v>106</v>
      </c>
      <c r="H29" s="69" t="s">
        <v>107</v>
      </c>
      <c r="I29" s="23" t="s">
        <v>70</v>
      </c>
      <c r="J29" s="23" t="s">
        <v>19</v>
      </c>
      <c r="K29" s="23" t="s">
        <v>23</v>
      </c>
      <c r="L29" s="23" t="s">
        <v>27</v>
      </c>
    </row>
    <row r="30" spans="1:12" ht="24" customHeight="1">
      <c r="A30" s="27" t="s">
        <v>108</v>
      </c>
      <c r="B30" s="27" t="s">
        <v>109</v>
      </c>
      <c r="C30" s="28">
        <v>10</v>
      </c>
      <c r="D30" s="70">
        <v>50</v>
      </c>
      <c r="E30" s="71"/>
      <c r="F30" s="71"/>
      <c r="G30" s="71"/>
      <c r="H30" s="71"/>
      <c r="I30" s="31">
        <f>SUM(Table16[[#This Row],[Unit cost]]*Table16[[#This Row],[Units]])</f>
        <v>500</v>
      </c>
      <c r="J30" s="33" t="s">
        <v>73</v>
      </c>
      <c r="K30" s="33" t="s">
        <v>74</v>
      </c>
      <c r="L30" s="34"/>
    </row>
    <row r="31" spans="1:12" ht="24" customHeight="1">
      <c r="A31" s="27" t="s">
        <v>110</v>
      </c>
      <c r="B31" s="35" t="s">
        <v>111</v>
      </c>
      <c r="C31" s="36">
        <v>2000</v>
      </c>
      <c r="D31" s="72">
        <v>1</v>
      </c>
      <c r="E31" s="71"/>
      <c r="F31" s="71"/>
      <c r="G31" s="71"/>
      <c r="H31" s="71"/>
      <c r="I31" s="31">
        <f>SUM(Table16[[#This Row],[Unit cost]]*Table16[[#This Row],[Units]])</f>
        <v>2000</v>
      </c>
      <c r="J31" s="38" t="s">
        <v>93</v>
      </c>
      <c r="K31" s="38" t="s">
        <v>79</v>
      </c>
      <c r="L31" s="34"/>
    </row>
    <row r="32" spans="1:12" ht="24" customHeight="1">
      <c r="A32" s="27" t="s">
        <v>110</v>
      </c>
      <c r="B32" s="35" t="s">
        <v>112</v>
      </c>
      <c r="C32" s="36">
        <v>1000</v>
      </c>
      <c r="D32" s="72">
        <v>1</v>
      </c>
      <c r="E32" s="71"/>
      <c r="F32" s="71"/>
      <c r="G32" s="71"/>
      <c r="H32" s="71"/>
      <c r="I32" s="31">
        <f>SUM(Table16[[#This Row],[Unit cost]]*Table16[[#This Row],[Units]])</f>
        <v>1000</v>
      </c>
      <c r="J32" s="38" t="s">
        <v>73</v>
      </c>
      <c r="K32" s="38" t="s">
        <v>79</v>
      </c>
      <c r="L32" s="34"/>
    </row>
    <row r="33" spans="1:18" ht="24" customHeight="1">
      <c r="A33" s="27" t="s">
        <v>108</v>
      </c>
      <c r="B33" s="35" t="s">
        <v>113</v>
      </c>
      <c r="C33" s="36">
        <v>20</v>
      </c>
      <c r="D33" s="72">
        <v>8</v>
      </c>
      <c r="E33" s="71"/>
      <c r="F33" s="71"/>
      <c r="G33" s="71"/>
      <c r="H33" s="71"/>
      <c r="I33" s="31">
        <f>SUM(Table16[[#This Row],[Unit cost]]*Table16[[#This Row],[Units]])</f>
        <v>160</v>
      </c>
      <c r="J33" s="38" t="s">
        <v>73</v>
      </c>
      <c r="K33" s="38" t="s">
        <v>74</v>
      </c>
      <c r="L33" s="34"/>
    </row>
    <row r="34" spans="1:18" ht="24" customHeight="1">
      <c r="A34" s="27" t="s">
        <v>114</v>
      </c>
      <c r="B34" s="35" t="s">
        <v>115</v>
      </c>
      <c r="C34" s="36">
        <v>35</v>
      </c>
      <c r="D34" s="72">
        <v>50</v>
      </c>
      <c r="E34" s="71"/>
      <c r="F34" s="71"/>
      <c r="G34" s="71"/>
      <c r="H34" s="71"/>
      <c r="I34" s="31">
        <f>SUM(Table16[[#This Row],[Unit cost]]*Table16[[#This Row],[Units]])</f>
        <v>1750</v>
      </c>
      <c r="J34" s="38" t="s">
        <v>73</v>
      </c>
      <c r="K34" s="38" t="s">
        <v>79</v>
      </c>
      <c r="L34" s="34"/>
    </row>
    <row r="35" spans="1:18" ht="24" customHeight="1">
      <c r="A35" s="27" t="s">
        <v>108</v>
      </c>
      <c r="B35" s="35" t="s">
        <v>116</v>
      </c>
      <c r="C35" s="36">
        <v>25</v>
      </c>
      <c r="D35" s="72">
        <v>8</v>
      </c>
      <c r="E35" s="71"/>
      <c r="F35" s="71"/>
      <c r="G35" s="71"/>
      <c r="H35" s="71"/>
      <c r="I35" s="31">
        <f>SUM(Table16[[#This Row],[Unit cost]]*Table16[[#This Row],[Units]])</f>
        <v>200</v>
      </c>
      <c r="J35" s="38" t="s">
        <v>73</v>
      </c>
      <c r="K35" s="38" t="s">
        <v>74</v>
      </c>
      <c r="L35" s="34"/>
    </row>
    <row r="36" spans="1:18" ht="24" customHeight="1">
      <c r="A36" s="27" t="s">
        <v>117</v>
      </c>
      <c r="B36" s="35" t="s">
        <v>118</v>
      </c>
      <c r="C36" s="36">
        <v>25</v>
      </c>
      <c r="D36" s="72">
        <v>4</v>
      </c>
      <c r="E36" s="71"/>
      <c r="F36" s="71"/>
      <c r="G36" s="71"/>
      <c r="H36" s="71"/>
      <c r="I36" s="31">
        <f>SUM(Table16[[#This Row],[Unit cost]]*Table16[[#This Row],[Units]])</f>
        <v>100</v>
      </c>
      <c r="J36" s="38" t="s">
        <v>73</v>
      </c>
      <c r="K36" s="38" t="s">
        <v>74</v>
      </c>
      <c r="L36" s="34"/>
    </row>
    <row r="37" spans="1:18" ht="24" customHeight="1">
      <c r="A37" s="27" t="s">
        <v>108</v>
      </c>
      <c r="B37" s="35" t="s">
        <v>109</v>
      </c>
      <c r="C37" s="36">
        <v>300</v>
      </c>
      <c r="D37" s="72">
        <v>1</v>
      </c>
      <c r="E37" s="71"/>
      <c r="F37" s="71"/>
      <c r="G37" s="71"/>
      <c r="H37" s="71"/>
      <c r="I37" s="31">
        <f>SUM(Table16[[#This Row],[Unit cost]]*Table16[[#This Row],[Units]])</f>
        <v>300</v>
      </c>
      <c r="J37" s="38" t="s">
        <v>73</v>
      </c>
      <c r="K37" s="38" t="s">
        <v>74</v>
      </c>
      <c r="L37" s="34"/>
    </row>
    <row r="38" spans="1:18" ht="24" customHeight="1">
      <c r="A38" s="27" t="s">
        <v>119</v>
      </c>
      <c r="B38" s="35" t="s">
        <v>120</v>
      </c>
      <c r="C38" s="36">
        <v>500</v>
      </c>
      <c r="D38" s="72">
        <v>1</v>
      </c>
      <c r="E38" s="71"/>
      <c r="F38" s="71"/>
      <c r="G38" s="71"/>
      <c r="H38" s="71"/>
      <c r="I38" s="31">
        <f>SUM(Table16[[#This Row],[Unit cost]]*Table16[[#This Row],[Units]])</f>
        <v>500</v>
      </c>
      <c r="J38" s="38" t="s">
        <v>73</v>
      </c>
      <c r="K38" s="38" t="s">
        <v>79</v>
      </c>
      <c r="L38" s="34"/>
    </row>
    <row r="39" spans="1:18" ht="24" customHeight="1">
      <c r="A39" s="27"/>
      <c r="B39" s="35"/>
      <c r="C39" s="36"/>
      <c r="D39" s="72"/>
      <c r="E39" s="71"/>
      <c r="F39" s="71"/>
      <c r="G39" s="71"/>
      <c r="H39" s="71"/>
      <c r="I39" s="73">
        <f>SUM(Table16[[#This Row],[Unit cost]]*Table16[[#This Row],[Units]])</f>
        <v>0</v>
      </c>
      <c r="J39" s="38"/>
      <c r="K39" s="38" t="s">
        <v>74</v>
      </c>
      <c r="L39" s="34"/>
    </row>
    <row r="40" spans="1:18" ht="24" customHeight="1">
      <c r="A40" s="74"/>
      <c r="B40" s="75"/>
      <c r="C40" s="41"/>
      <c r="D40" s="76"/>
      <c r="E40" s="77"/>
      <c r="F40" s="77"/>
      <c r="G40" s="77"/>
      <c r="H40" s="78" t="s">
        <v>82</v>
      </c>
      <c r="I40" s="46">
        <f>SUM(I30:I39)</f>
        <v>6510</v>
      </c>
      <c r="J40" s="47"/>
      <c r="K40" s="47"/>
      <c r="L40" s="48"/>
    </row>
    <row r="41" spans="1:18" ht="24" customHeight="1">
      <c r="A41" s="79"/>
      <c r="B41" s="79"/>
      <c r="C41" s="80"/>
      <c r="D41" s="80"/>
      <c r="E41" s="80"/>
      <c r="F41" s="80"/>
      <c r="G41" s="80"/>
      <c r="H41" s="80"/>
      <c r="I41" s="81"/>
      <c r="J41" s="82"/>
      <c r="K41" s="82"/>
    </row>
    <row r="42" spans="1:18" s="25" customFormat="1" ht="24" customHeight="1">
      <c r="A42" s="13"/>
      <c r="B42" s="83"/>
      <c r="C42" s="84"/>
      <c r="D42" s="84"/>
      <c r="E42" s="84"/>
      <c r="F42" s="84"/>
      <c r="G42" s="171" t="s">
        <v>121</v>
      </c>
      <c r="H42" s="171"/>
      <c r="I42" s="85">
        <f>SUM(I16,I26,I40)</f>
        <v>90347.972412480987</v>
      </c>
      <c r="J42" s="86"/>
      <c r="K42" s="87"/>
      <c r="L42" s="14"/>
      <c r="M42" s="13"/>
      <c r="N42" s="13"/>
      <c r="O42" s="13"/>
      <c r="P42" s="13"/>
      <c r="Q42" s="13"/>
      <c r="R42" s="13"/>
    </row>
    <row r="43" spans="1:18" s="25" customFormat="1" ht="24" customHeight="1">
      <c r="A43" s="13"/>
      <c r="B43" s="88" t="s">
        <v>122</v>
      </c>
      <c r="C43" s="88" t="s">
        <v>123</v>
      </c>
      <c r="D43" s="88" t="s">
        <v>124</v>
      </c>
      <c r="E43" s="89"/>
      <c r="F43" s="89"/>
      <c r="G43" s="89"/>
      <c r="H43" s="89"/>
      <c r="I43" s="89"/>
      <c r="J43" s="89"/>
      <c r="K43" s="89"/>
      <c r="L43" s="89"/>
      <c r="M43" s="13"/>
      <c r="N43" s="13"/>
      <c r="O43" s="13"/>
      <c r="P43" s="13"/>
      <c r="Q43" s="13"/>
      <c r="R43" s="13"/>
    </row>
    <row r="44" spans="1:18" ht="24" customHeight="1">
      <c r="A44" s="25"/>
      <c r="B44" s="90" t="s">
        <v>125</v>
      </c>
      <c r="C44" s="91">
        <v>500</v>
      </c>
      <c r="D44" s="92" t="s">
        <v>79</v>
      </c>
      <c r="E44" s="93"/>
      <c r="F44" s="93"/>
      <c r="G44" s="93"/>
      <c r="H44" s="93"/>
      <c r="I44" s="93"/>
      <c r="J44" s="93"/>
      <c r="K44" s="93"/>
      <c r="L44" s="93"/>
    </row>
    <row r="45" spans="1:18" ht="24" customHeight="1">
      <c r="A45" s="25"/>
      <c r="B45" s="90" t="s">
        <v>126</v>
      </c>
      <c r="C45" s="91">
        <v>800</v>
      </c>
      <c r="D45" s="92" t="s">
        <v>79</v>
      </c>
      <c r="E45" s="93"/>
      <c r="F45" s="93"/>
      <c r="G45" s="93"/>
      <c r="H45" s="93"/>
      <c r="I45" s="93"/>
      <c r="J45" s="93"/>
      <c r="K45" s="93"/>
      <c r="L45" s="93"/>
    </row>
    <row r="46" spans="1:18" ht="24" customHeight="1">
      <c r="B46" s="90" t="s">
        <v>127</v>
      </c>
      <c r="C46" s="91">
        <v>500</v>
      </c>
      <c r="D46" s="92" t="s">
        <v>79</v>
      </c>
      <c r="E46" s="93"/>
      <c r="F46" s="93"/>
      <c r="G46" s="93"/>
      <c r="H46" s="93"/>
      <c r="I46" s="93"/>
      <c r="J46" s="93"/>
      <c r="K46" s="93"/>
      <c r="L46" s="93"/>
    </row>
    <row r="47" spans="1:18" ht="24" customHeight="1">
      <c r="B47" s="90" t="s">
        <v>128</v>
      </c>
      <c r="C47" s="91">
        <v>1000</v>
      </c>
      <c r="D47" s="92"/>
      <c r="E47" s="93"/>
      <c r="F47" s="93"/>
      <c r="G47" s="93"/>
      <c r="H47" s="93"/>
      <c r="I47" s="93"/>
      <c r="J47" s="93"/>
      <c r="K47" s="93"/>
      <c r="L47" s="93"/>
    </row>
    <row r="48" spans="1:18" ht="24" customHeight="1">
      <c r="B48" s="94" t="s">
        <v>129</v>
      </c>
      <c r="C48" s="95">
        <f>SUM(C44:C47)</f>
        <v>2800</v>
      </c>
      <c r="D48" s="96"/>
      <c r="E48" s="93"/>
      <c r="F48" s="93"/>
      <c r="G48" s="93"/>
      <c r="H48" s="93"/>
      <c r="I48" s="93"/>
      <c r="J48" s="93"/>
      <c r="K48" s="93"/>
      <c r="L48" s="93"/>
    </row>
    <row r="49" spans="2:4" ht="24" customHeight="1">
      <c r="B49" s="97"/>
      <c r="C49" s="13"/>
      <c r="D49" s="13"/>
    </row>
  </sheetData>
  <sheetProtection algorithmName="SHA-512" hashValue="V4AIRY6od2Ffp0tK/77xPI6TMqMBKKvaoEI+cQ2OeYonpUAurrBSLVa1IGBkL1oR0lKNtWTlBM1f8xAxYjDMLw==" saltValue="oXIfR4jKpU64UbB0krLKow==" spinCount="100000" sheet="1" formatCells="0" formatColumns="0" formatRows="0" insertColumns="0" insertRows="0" insertHyperlinks="0" deleteColumns="0" deleteRows="0" sort="0" autoFilter="0" pivotTables="0"/>
  <mergeCells count="9">
    <mergeCell ref="A28:B28"/>
    <mergeCell ref="C28:D28"/>
    <mergeCell ref="G42:H42"/>
    <mergeCell ref="D1:L7"/>
    <mergeCell ref="A18:B18"/>
    <mergeCell ref="A1:B1"/>
    <mergeCell ref="C10:H10"/>
    <mergeCell ref="C18:H18"/>
    <mergeCell ref="A10:B10"/>
  </mergeCells>
  <phoneticPr fontId="2" type="noConversion"/>
  <pageMargins left="0.7" right="0.7" top="0.75" bottom="0.75" header="0.3" footer="0.3"/>
  <pageSetup paperSize="9" scale="65" orientation="landscape" r:id="rId1"/>
  <ignoredErrors>
    <ignoredError sqref="I40 H16:I16 I26 I20:I25" calculatedColumn="1"/>
    <ignoredError sqref="C48" unlockedFormula="1"/>
  </ignoredErrors>
  <tableParts count="4">
    <tablePart r:id="rId2"/>
    <tablePart r:id="rId3"/>
    <tablePart r:id="rId4"/>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xr:uid="{2F12C74B-B49D-49E3-9077-EC3F6BE32E07}">
          <x14:formula1>
            <xm:f>'Pick list'!$A$1:$A$3</xm:f>
          </x14:formula1>
          <xm:sqref>K10 K12:K15 K30:K41 K20:K25</xm:sqref>
        </x14:dataValidation>
        <x14:dataValidation type="list" allowBlank="1" showInputMessage="1" showErrorMessage="1" xr:uid="{60077ADB-5ACF-43E7-957F-FD77A7DF66D6}">
          <x14:formula1>
            <xm:f>'Pick list'!$B$1:$B$3</xm:f>
          </x14:formula1>
          <xm:sqref>J30:J39 J12:J15 J28 J20:J25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73FE-5592-4A7E-9E70-8930C701791B}">
  <dimension ref="A1:R63"/>
  <sheetViews>
    <sheetView tabSelected="1" topLeftCell="A8" zoomScale="116" workbookViewId="0">
      <selection activeCell="E12" sqref="E12"/>
    </sheetView>
  </sheetViews>
  <sheetFormatPr defaultColWidth="9.109375" defaultRowHeight="14.1"/>
  <cols>
    <col min="1" max="1" width="28.109375" style="143" customWidth="1"/>
    <col min="2" max="2" width="50.88671875" style="143" customWidth="1"/>
    <col min="3" max="3" width="13.109375" style="149" customWidth="1"/>
    <col min="4" max="4" width="18.5546875" style="149" customWidth="1"/>
    <col min="5" max="5" width="13.109375" style="149" customWidth="1"/>
    <col min="6" max="6" width="13.6640625" style="149" customWidth="1"/>
    <col min="7" max="7" width="15.88671875" style="149" customWidth="1"/>
    <col min="8" max="8" width="15.33203125" style="149" customWidth="1"/>
    <col min="9" max="9" width="14.6640625" style="149" customWidth="1"/>
    <col min="10" max="10" width="19.109375" style="149" customWidth="1"/>
    <col min="11" max="11" width="16.88671875" style="149" customWidth="1"/>
    <col min="12" max="12" width="59.44140625" style="147" customWidth="1"/>
    <col min="13" max="14" width="9.109375" style="143" customWidth="1"/>
    <col min="15" max="16384" width="9.109375" style="143"/>
  </cols>
  <sheetData>
    <row r="1" spans="1:12" ht="24" customHeight="1">
      <c r="A1" s="172" t="s">
        <v>2</v>
      </c>
      <c r="B1" s="173"/>
      <c r="C1" s="13"/>
      <c r="D1" s="177" t="s">
        <v>130</v>
      </c>
      <c r="E1" s="178"/>
      <c r="F1" s="178"/>
      <c r="G1" s="178"/>
      <c r="H1" s="178"/>
      <c r="I1" s="178"/>
      <c r="J1" s="178"/>
      <c r="K1" s="178"/>
      <c r="L1" s="179"/>
    </row>
    <row r="2" spans="1:12" ht="24" customHeight="1">
      <c r="A2" s="1" t="s">
        <v>3</v>
      </c>
      <c r="B2" s="144"/>
      <c r="C2" s="13"/>
      <c r="D2" s="180"/>
      <c r="E2" s="181"/>
      <c r="F2" s="181"/>
      <c r="G2" s="181"/>
      <c r="H2" s="181"/>
      <c r="I2" s="181"/>
      <c r="J2" s="181"/>
      <c r="K2" s="181"/>
      <c r="L2" s="182"/>
    </row>
    <row r="3" spans="1:12" ht="24" customHeight="1">
      <c r="A3" s="3" t="s">
        <v>5</v>
      </c>
      <c r="B3" s="144"/>
      <c r="C3" s="13"/>
      <c r="D3" s="180"/>
      <c r="E3" s="181"/>
      <c r="F3" s="181"/>
      <c r="G3" s="181"/>
      <c r="H3" s="181"/>
      <c r="I3" s="181"/>
      <c r="J3" s="181"/>
      <c r="K3" s="181"/>
      <c r="L3" s="182"/>
    </row>
    <row r="4" spans="1:12" ht="24" customHeight="1">
      <c r="A4" s="3" t="s">
        <v>7</v>
      </c>
      <c r="B4" s="145"/>
      <c r="C4" s="13"/>
      <c r="D4" s="180"/>
      <c r="E4" s="181"/>
      <c r="F4" s="181"/>
      <c r="G4" s="181"/>
      <c r="H4" s="181"/>
      <c r="I4" s="181"/>
      <c r="J4" s="181"/>
      <c r="K4" s="181"/>
      <c r="L4" s="182"/>
    </row>
    <row r="5" spans="1:12" ht="24" customHeight="1">
      <c r="A5" s="3" t="s">
        <v>9</v>
      </c>
      <c r="B5" s="146"/>
      <c r="C5" s="13"/>
      <c r="D5" s="183"/>
      <c r="E5" s="184"/>
      <c r="F5" s="184"/>
      <c r="G5" s="184"/>
      <c r="H5" s="184"/>
      <c r="I5" s="184"/>
      <c r="J5" s="184"/>
      <c r="K5" s="184"/>
      <c r="L5" s="185"/>
    </row>
    <row r="6" spans="1:12" ht="24" customHeight="1">
      <c r="A6" s="3" t="s">
        <v>11</v>
      </c>
      <c r="B6" s="7">
        <f>SUM(I53)</f>
        <v>0</v>
      </c>
      <c r="C6" s="13"/>
      <c r="D6" s="177" t="s">
        <v>131</v>
      </c>
      <c r="E6" s="178"/>
      <c r="F6" s="178"/>
      <c r="G6" s="178"/>
      <c r="H6" s="178"/>
      <c r="I6" s="178"/>
      <c r="J6" s="178"/>
      <c r="K6" s="178"/>
      <c r="L6" s="179"/>
    </row>
    <row r="7" spans="1:12" s="147" customFormat="1" ht="33.6" customHeight="1">
      <c r="A7" s="8" t="s">
        <v>59</v>
      </c>
      <c r="B7" s="9">
        <f>SUMIF(J12:J51, "Archives Revealed", I12:I51)</f>
        <v>0</v>
      </c>
      <c r="C7" s="14"/>
      <c r="D7" s="183"/>
      <c r="E7" s="184"/>
      <c r="F7" s="184"/>
      <c r="G7" s="184"/>
      <c r="H7" s="184"/>
      <c r="I7" s="184"/>
      <c r="J7" s="184"/>
      <c r="K7" s="184"/>
      <c r="L7" s="185"/>
    </row>
    <row r="8" spans="1:12" s="147" customFormat="1" ht="33.6" customHeight="1">
      <c r="A8" s="8" t="s">
        <v>132</v>
      </c>
      <c r="B8" s="9">
        <f>SUMIF(J12:J51, "Other funding", I12:I51)</f>
        <v>0</v>
      </c>
      <c r="C8" s="14"/>
      <c r="D8" s="120"/>
      <c r="E8" s="120"/>
      <c r="F8" s="16"/>
      <c r="G8" s="16"/>
      <c r="H8" s="16"/>
      <c r="I8" s="16"/>
      <c r="J8" s="121"/>
      <c r="K8" s="122"/>
      <c r="L8" s="14"/>
    </row>
    <row r="9" spans="1:12" s="147" customFormat="1" ht="33.6" customHeight="1">
      <c r="A9" s="12" t="s">
        <v>61</v>
      </c>
      <c r="B9" s="9">
        <f>SUMIF(J12:J51, "in kind funding", I12:I51)</f>
        <v>0</v>
      </c>
      <c r="C9" s="14"/>
      <c r="D9" s="120"/>
      <c r="E9" s="120"/>
      <c r="F9" s="16"/>
      <c r="G9" s="16"/>
      <c r="H9" s="16"/>
      <c r="I9" s="16"/>
      <c r="J9" s="121"/>
      <c r="K9" s="122"/>
      <c r="L9" s="14"/>
    </row>
    <row r="10" spans="1:12" s="148" customFormat="1" ht="24" customHeight="1">
      <c r="A10" s="174" t="s">
        <v>62</v>
      </c>
      <c r="B10" s="175"/>
      <c r="C10" s="176" t="s">
        <v>63</v>
      </c>
      <c r="D10" s="176"/>
      <c r="E10" s="176"/>
      <c r="F10" s="176"/>
      <c r="G10" s="176"/>
      <c r="H10" s="176"/>
      <c r="I10" s="17"/>
      <c r="J10" s="18"/>
      <c r="K10" s="19"/>
      <c r="L10" s="20"/>
    </row>
    <row r="11" spans="1:12" s="149" customFormat="1" ht="57" customHeight="1">
      <c r="A11" s="22" t="s">
        <v>64</v>
      </c>
      <c r="B11" s="22" t="s">
        <v>21</v>
      </c>
      <c r="C11" s="23" t="s">
        <v>133</v>
      </c>
      <c r="D11" s="23" t="s">
        <v>66</v>
      </c>
      <c r="E11" s="22" t="s">
        <v>36</v>
      </c>
      <c r="F11" s="23" t="s">
        <v>134</v>
      </c>
      <c r="G11" s="23" t="s">
        <v>135</v>
      </c>
      <c r="H11" s="24" t="s">
        <v>69</v>
      </c>
      <c r="I11" s="23" t="s">
        <v>70</v>
      </c>
      <c r="J11" s="23" t="s">
        <v>19</v>
      </c>
      <c r="K11" s="23" t="s">
        <v>23</v>
      </c>
      <c r="L11" s="23" t="s">
        <v>27</v>
      </c>
    </row>
    <row r="12" spans="1:12" ht="27.6" customHeight="1">
      <c r="A12" s="100"/>
      <c r="B12" s="35"/>
      <c r="C12" s="36"/>
      <c r="D12" s="36"/>
      <c r="E12" s="37"/>
      <c r="F12" s="101"/>
      <c r="G12" s="101"/>
      <c r="H12" s="99">
        <f t="shared" ref="H12:H18" si="0">(YEARFRAC(F12,G12))</f>
        <v>0</v>
      </c>
      <c r="I12" s="31">
        <f>(YEARFRAC(F12,G12)+1/365)*SUM(C12:D12)*E12</f>
        <v>0</v>
      </c>
      <c r="J12" s="102"/>
      <c r="K12" s="38"/>
      <c r="L12" s="103"/>
    </row>
    <row r="13" spans="1:12" ht="27.6" customHeight="1">
      <c r="A13" s="100"/>
      <c r="B13" s="35"/>
      <c r="C13" s="36"/>
      <c r="D13" s="36"/>
      <c r="E13" s="37"/>
      <c r="F13" s="101"/>
      <c r="G13" s="101"/>
      <c r="H13" s="99">
        <f t="shared" si="0"/>
        <v>0</v>
      </c>
      <c r="I13" s="31">
        <f t="shared" ref="I13:I18" si="1">(YEARFRAC(F13,G13)+1/365)*SUM(C13:D13)*E13</f>
        <v>0</v>
      </c>
      <c r="J13" s="38"/>
      <c r="K13" s="38"/>
      <c r="L13" s="103"/>
    </row>
    <row r="14" spans="1:12" ht="27.6" customHeight="1">
      <c r="A14" s="100"/>
      <c r="B14" s="35"/>
      <c r="C14" s="36"/>
      <c r="D14" s="36"/>
      <c r="E14" s="37"/>
      <c r="F14" s="101"/>
      <c r="G14" s="101"/>
      <c r="H14" s="99">
        <f t="shared" si="0"/>
        <v>0</v>
      </c>
      <c r="I14" s="31">
        <f t="shared" si="1"/>
        <v>0</v>
      </c>
      <c r="J14" s="38"/>
      <c r="K14" s="38"/>
      <c r="L14" s="103"/>
    </row>
    <row r="15" spans="1:12" ht="27.95" customHeight="1">
      <c r="A15" s="100"/>
      <c r="B15" s="35"/>
      <c r="C15" s="36"/>
      <c r="D15" s="36"/>
      <c r="E15" s="37"/>
      <c r="F15" s="101"/>
      <c r="G15" s="101"/>
      <c r="H15" s="99">
        <f t="shared" si="0"/>
        <v>0</v>
      </c>
      <c r="I15" s="31">
        <f t="shared" si="1"/>
        <v>0</v>
      </c>
      <c r="J15" s="38"/>
      <c r="K15" s="38"/>
      <c r="L15" s="103"/>
    </row>
    <row r="16" spans="1:12" ht="27.95" customHeight="1">
      <c r="A16" s="100"/>
      <c r="B16" s="35"/>
      <c r="C16" s="36"/>
      <c r="D16" s="36"/>
      <c r="E16" s="37"/>
      <c r="F16" s="101"/>
      <c r="G16" s="101"/>
      <c r="H16" s="99">
        <f t="shared" si="0"/>
        <v>0</v>
      </c>
      <c r="I16" s="31">
        <f t="shared" si="1"/>
        <v>0</v>
      </c>
      <c r="J16" s="38"/>
      <c r="K16" s="38"/>
      <c r="L16" s="103"/>
    </row>
    <row r="17" spans="1:12" ht="27.95" customHeight="1">
      <c r="A17" s="100"/>
      <c r="B17" s="35"/>
      <c r="C17" s="36"/>
      <c r="D17" s="36"/>
      <c r="E17" s="37"/>
      <c r="F17" s="101"/>
      <c r="G17" s="101"/>
      <c r="H17" s="99">
        <f t="shared" si="0"/>
        <v>0</v>
      </c>
      <c r="I17" s="31">
        <f t="shared" si="1"/>
        <v>0</v>
      </c>
      <c r="J17" s="38"/>
      <c r="K17" s="38"/>
      <c r="L17" s="103"/>
    </row>
    <row r="18" spans="1:12" ht="24" customHeight="1">
      <c r="A18" s="100"/>
      <c r="B18" s="35"/>
      <c r="C18" s="36"/>
      <c r="D18" s="36"/>
      <c r="E18" s="37"/>
      <c r="F18" s="101"/>
      <c r="G18" s="101"/>
      <c r="H18" s="99">
        <f t="shared" si="0"/>
        <v>0</v>
      </c>
      <c r="I18" s="31">
        <f t="shared" si="1"/>
        <v>0</v>
      </c>
      <c r="J18" s="38"/>
      <c r="K18" s="38"/>
      <c r="L18" s="103"/>
    </row>
    <row r="19" spans="1:12" ht="24" customHeight="1">
      <c r="A19" s="150"/>
      <c r="B19" s="40"/>
      <c r="C19" s="41"/>
      <c r="D19" s="42"/>
      <c r="E19" s="151"/>
      <c r="F19" s="152"/>
      <c r="G19" s="152"/>
      <c r="H19" s="45" t="s">
        <v>82</v>
      </c>
      <c r="I19" s="46">
        <f>SUM(I10:I18)</f>
        <v>0</v>
      </c>
      <c r="J19" s="47"/>
      <c r="K19" s="47"/>
      <c r="L19" s="153"/>
    </row>
    <row r="21" spans="1:12" s="149" customFormat="1" ht="41.1" customHeight="1">
      <c r="A21" s="169" t="s">
        <v>62</v>
      </c>
      <c r="B21" s="169"/>
      <c r="C21" s="175" t="s">
        <v>83</v>
      </c>
      <c r="D21" s="175"/>
      <c r="E21" s="175"/>
      <c r="F21" s="175"/>
      <c r="G21" s="175"/>
      <c r="H21" s="175"/>
      <c r="I21" s="49"/>
      <c r="J21" s="111"/>
      <c r="K21" s="111"/>
      <c r="L21" s="51"/>
    </row>
    <row r="22" spans="1:12" ht="53.1" customHeight="1">
      <c r="A22" s="22" t="s">
        <v>84</v>
      </c>
      <c r="B22" s="22" t="s">
        <v>21</v>
      </c>
      <c r="C22" s="22" t="s">
        <v>40</v>
      </c>
      <c r="D22" s="23" t="s">
        <v>136</v>
      </c>
      <c r="E22" s="52" t="s">
        <v>87</v>
      </c>
      <c r="F22" s="23" t="s">
        <v>44</v>
      </c>
      <c r="G22" s="23" t="s">
        <v>137</v>
      </c>
      <c r="H22" s="23" t="s">
        <v>48</v>
      </c>
      <c r="I22" s="23" t="s">
        <v>70</v>
      </c>
      <c r="J22" s="23" t="s">
        <v>19</v>
      </c>
      <c r="K22" s="23" t="s">
        <v>23</v>
      </c>
      <c r="L22" s="23" t="s">
        <v>27</v>
      </c>
    </row>
    <row r="23" spans="1:12" ht="29.1" customHeight="1">
      <c r="A23" s="104"/>
      <c r="B23" s="58"/>
      <c r="C23" s="36"/>
      <c r="D23" s="37"/>
      <c r="E23" s="52"/>
      <c r="F23" s="105"/>
      <c r="G23" s="106"/>
      <c r="H23" s="107"/>
      <c r="I23" s="31">
        <f>SUM(C23*D23)+(F23*G23)+H23</f>
        <v>0</v>
      </c>
      <c r="J23" s="38"/>
      <c r="K23" s="38"/>
      <c r="L23" s="103"/>
    </row>
    <row r="24" spans="1:12" ht="29.1" customHeight="1">
      <c r="A24" s="104"/>
      <c r="B24" s="58"/>
      <c r="C24" s="36"/>
      <c r="D24" s="37"/>
      <c r="E24" s="52"/>
      <c r="F24" s="105"/>
      <c r="G24" s="106"/>
      <c r="H24" s="107"/>
      <c r="I24" s="31">
        <f t="shared" ref="I24:I31" si="2">SUM(C24*D24)+(F24*G24)+H24</f>
        <v>0</v>
      </c>
      <c r="J24" s="38"/>
      <c r="K24" s="38"/>
      <c r="L24" s="103"/>
    </row>
    <row r="25" spans="1:12" ht="29.1" customHeight="1">
      <c r="A25" s="104"/>
      <c r="B25" s="58"/>
      <c r="C25" s="36"/>
      <c r="D25" s="59"/>
      <c r="E25" s="52"/>
      <c r="F25" s="105"/>
      <c r="G25" s="106"/>
      <c r="H25" s="59"/>
      <c r="I25" s="31">
        <f t="shared" si="2"/>
        <v>0</v>
      </c>
      <c r="J25" s="38"/>
      <c r="K25" s="38"/>
      <c r="L25" s="103"/>
    </row>
    <row r="26" spans="1:12" ht="29.1" customHeight="1">
      <c r="A26" s="104"/>
      <c r="B26" s="58"/>
      <c r="C26" s="36"/>
      <c r="D26" s="59"/>
      <c r="E26" s="52"/>
      <c r="F26" s="105"/>
      <c r="G26" s="106"/>
      <c r="H26" s="59"/>
      <c r="I26" s="31">
        <f t="shared" si="2"/>
        <v>0</v>
      </c>
      <c r="J26" s="38"/>
      <c r="K26" s="38"/>
      <c r="L26" s="103"/>
    </row>
    <row r="27" spans="1:12" ht="29.1" customHeight="1">
      <c r="A27" s="104"/>
      <c r="B27" s="58"/>
      <c r="C27" s="36"/>
      <c r="D27" s="59"/>
      <c r="E27" s="52"/>
      <c r="F27" s="105"/>
      <c r="G27" s="106"/>
      <c r="H27" s="59"/>
      <c r="I27" s="31">
        <f t="shared" si="2"/>
        <v>0</v>
      </c>
      <c r="J27" s="38"/>
      <c r="K27" s="38"/>
      <c r="L27" s="103"/>
    </row>
    <row r="28" spans="1:12" ht="30.95" customHeight="1">
      <c r="A28" s="104"/>
      <c r="B28" s="58"/>
      <c r="C28" s="36"/>
      <c r="D28" s="37"/>
      <c r="E28" s="52"/>
      <c r="F28" s="105"/>
      <c r="G28" s="106"/>
      <c r="H28" s="107"/>
      <c r="I28" s="31">
        <f t="shared" si="2"/>
        <v>0</v>
      </c>
      <c r="J28" s="38"/>
      <c r="K28" s="38"/>
      <c r="L28" s="103"/>
    </row>
    <row r="29" spans="1:12" ht="34.5" customHeight="1">
      <c r="A29" s="104"/>
      <c r="B29" s="58"/>
      <c r="C29" s="36"/>
      <c r="D29" s="37"/>
      <c r="E29" s="52"/>
      <c r="F29" s="105"/>
      <c r="G29" s="106"/>
      <c r="H29" s="108"/>
      <c r="I29" s="31">
        <f t="shared" si="2"/>
        <v>0</v>
      </c>
      <c r="J29" s="38"/>
      <c r="K29" s="38"/>
      <c r="L29" s="103"/>
    </row>
    <row r="30" spans="1:12" ht="24" customHeight="1">
      <c r="A30" s="104"/>
      <c r="B30" s="58"/>
      <c r="C30" s="36"/>
      <c r="D30" s="37"/>
      <c r="E30" s="52"/>
      <c r="F30" s="105"/>
      <c r="G30" s="106"/>
      <c r="H30" s="108"/>
      <c r="I30" s="31">
        <f t="shared" si="2"/>
        <v>0</v>
      </c>
      <c r="J30" s="38"/>
      <c r="K30" s="38"/>
      <c r="L30" s="103"/>
    </row>
    <row r="31" spans="1:12" ht="24" customHeight="1">
      <c r="A31" s="104"/>
      <c r="B31" s="58"/>
      <c r="C31" s="109"/>
      <c r="D31" s="37"/>
      <c r="E31" s="52"/>
      <c r="F31" s="110"/>
      <c r="G31" s="106"/>
      <c r="H31" s="108"/>
      <c r="I31" s="31">
        <f t="shared" si="2"/>
        <v>0</v>
      </c>
      <c r="J31" s="38"/>
      <c r="K31" s="61"/>
      <c r="L31" s="103"/>
    </row>
    <row r="32" spans="1:12" ht="24" customHeight="1">
      <c r="A32" s="62"/>
      <c r="B32" s="112"/>
      <c r="C32" s="113"/>
      <c r="D32" s="114"/>
      <c r="E32" s="43"/>
      <c r="F32" s="115"/>
      <c r="G32" s="64"/>
      <c r="H32" s="65" t="s">
        <v>82</v>
      </c>
      <c r="I32" s="46">
        <f>SUM(I23:I31)</f>
        <v>0</v>
      </c>
      <c r="J32" s="116"/>
      <c r="K32" s="116"/>
      <c r="L32" s="48"/>
    </row>
    <row r="33" spans="1:12" ht="24" customHeight="1">
      <c r="C33" s="143"/>
      <c r="D33" s="143"/>
      <c r="E33" s="143"/>
      <c r="F33" s="143"/>
      <c r="G33" s="143"/>
      <c r="H33" s="143"/>
      <c r="I33" s="143"/>
      <c r="J33" s="143"/>
      <c r="K33" s="143"/>
      <c r="L33" s="143"/>
    </row>
    <row r="34" spans="1:12" ht="24" customHeight="1">
      <c r="A34" s="169" t="s">
        <v>62</v>
      </c>
      <c r="B34" s="169"/>
      <c r="C34" s="170" t="s">
        <v>138</v>
      </c>
      <c r="D34" s="170"/>
      <c r="E34" s="19"/>
      <c r="F34" s="19"/>
      <c r="G34" s="19"/>
      <c r="H34" s="19"/>
      <c r="I34" s="66"/>
      <c r="J34" s="67"/>
      <c r="K34" s="67"/>
      <c r="L34" s="68"/>
    </row>
    <row r="35" spans="1:12" ht="48" customHeight="1">
      <c r="A35" s="22" t="s">
        <v>102</v>
      </c>
      <c r="B35" s="22" t="s">
        <v>21</v>
      </c>
      <c r="C35" s="22" t="s">
        <v>103</v>
      </c>
      <c r="D35" s="22" t="s">
        <v>54</v>
      </c>
      <c r="E35" s="69" t="s">
        <v>104</v>
      </c>
      <c r="F35" s="69" t="s">
        <v>105</v>
      </c>
      <c r="G35" s="69" t="s">
        <v>106</v>
      </c>
      <c r="H35" s="69" t="s">
        <v>107</v>
      </c>
      <c r="I35" s="23" t="s">
        <v>70</v>
      </c>
      <c r="J35" s="23" t="s">
        <v>19</v>
      </c>
      <c r="K35" s="23" t="s">
        <v>23</v>
      </c>
      <c r="L35" s="23" t="s">
        <v>27</v>
      </c>
    </row>
    <row r="36" spans="1:12" ht="24" customHeight="1">
      <c r="A36" s="35"/>
      <c r="B36" s="35"/>
      <c r="C36" s="36"/>
      <c r="D36" s="72"/>
      <c r="E36" s="71"/>
      <c r="F36" s="71"/>
      <c r="G36" s="71"/>
      <c r="H36" s="71"/>
      <c r="I36" s="31">
        <f>SUM(C36*D36)</f>
        <v>0</v>
      </c>
      <c r="J36" s="38"/>
      <c r="K36" s="38"/>
      <c r="L36" s="103"/>
    </row>
    <row r="37" spans="1:12" ht="24" customHeight="1">
      <c r="A37" s="35"/>
      <c r="B37" s="35"/>
      <c r="C37" s="36"/>
      <c r="D37" s="72"/>
      <c r="E37" s="71"/>
      <c r="F37" s="71"/>
      <c r="G37" s="71"/>
      <c r="H37" s="71"/>
      <c r="I37" s="31">
        <f t="shared" ref="I37:I50" si="3">SUM(C37*D37)</f>
        <v>0</v>
      </c>
      <c r="J37" s="38"/>
      <c r="K37" s="38"/>
      <c r="L37" s="103"/>
    </row>
    <row r="38" spans="1:12" ht="24" customHeight="1">
      <c r="A38" s="35"/>
      <c r="B38" s="35"/>
      <c r="C38" s="36"/>
      <c r="D38" s="72"/>
      <c r="E38" s="71"/>
      <c r="F38" s="71"/>
      <c r="G38" s="71"/>
      <c r="H38" s="71"/>
      <c r="I38" s="31">
        <f t="shared" si="3"/>
        <v>0</v>
      </c>
      <c r="J38" s="167"/>
      <c r="K38" s="167"/>
      <c r="L38" s="168"/>
    </row>
    <row r="39" spans="1:12" ht="24" customHeight="1">
      <c r="A39" s="35"/>
      <c r="B39" s="35"/>
      <c r="C39" s="36"/>
      <c r="D39" s="72"/>
      <c r="E39" s="71"/>
      <c r="F39" s="71"/>
      <c r="G39" s="71"/>
      <c r="H39" s="71"/>
      <c r="I39" s="31">
        <f t="shared" si="3"/>
        <v>0</v>
      </c>
      <c r="J39" s="38"/>
      <c r="K39" s="38"/>
      <c r="L39" s="103"/>
    </row>
    <row r="40" spans="1:12" ht="24" customHeight="1">
      <c r="A40" s="35"/>
      <c r="B40" s="35"/>
      <c r="C40" s="36"/>
      <c r="D40" s="72"/>
      <c r="E40" s="71"/>
      <c r="F40" s="71"/>
      <c r="G40" s="71"/>
      <c r="H40" s="71"/>
      <c r="I40" s="31">
        <f t="shared" si="3"/>
        <v>0</v>
      </c>
      <c r="J40" s="38"/>
      <c r="K40" s="38"/>
      <c r="L40" s="103"/>
    </row>
    <row r="41" spans="1:12" ht="24" customHeight="1">
      <c r="A41" s="35"/>
      <c r="B41" s="35"/>
      <c r="C41" s="36"/>
      <c r="D41" s="72"/>
      <c r="E41" s="71"/>
      <c r="F41" s="71"/>
      <c r="G41" s="71"/>
      <c r="H41" s="71"/>
      <c r="I41" s="31">
        <f t="shared" si="3"/>
        <v>0</v>
      </c>
      <c r="J41" s="38"/>
      <c r="K41" s="38"/>
      <c r="L41" s="103"/>
    </row>
    <row r="42" spans="1:12" ht="24" customHeight="1">
      <c r="A42" s="35"/>
      <c r="B42" s="35"/>
      <c r="C42" s="36"/>
      <c r="D42" s="72"/>
      <c r="E42" s="71"/>
      <c r="F42" s="71"/>
      <c r="G42" s="71"/>
      <c r="H42" s="71"/>
      <c r="I42" s="31">
        <f t="shared" si="3"/>
        <v>0</v>
      </c>
      <c r="J42" s="38"/>
      <c r="K42" s="38"/>
      <c r="L42" s="103"/>
    </row>
    <row r="43" spans="1:12" ht="24" customHeight="1">
      <c r="A43" s="35"/>
      <c r="B43" s="35"/>
      <c r="C43" s="36"/>
      <c r="D43" s="72"/>
      <c r="E43" s="71"/>
      <c r="F43" s="71"/>
      <c r="G43" s="71"/>
      <c r="H43" s="71"/>
      <c r="I43" s="31">
        <f t="shared" si="3"/>
        <v>0</v>
      </c>
      <c r="J43" s="38"/>
      <c r="K43" s="38"/>
      <c r="L43" s="103"/>
    </row>
    <row r="44" spans="1:12" ht="24" customHeight="1">
      <c r="A44" s="35"/>
      <c r="B44" s="35"/>
      <c r="C44" s="36"/>
      <c r="D44" s="72"/>
      <c r="E44" s="71"/>
      <c r="F44" s="71"/>
      <c r="G44" s="71"/>
      <c r="H44" s="71"/>
      <c r="I44" s="31">
        <f t="shared" si="3"/>
        <v>0</v>
      </c>
      <c r="J44" s="38"/>
      <c r="K44" s="38"/>
      <c r="L44" s="103"/>
    </row>
    <row r="45" spans="1:12" ht="24" customHeight="1">
      <c r="A45" s="35"/>
      <c r="B45" s="35"/>
      <c r="C45" s="36"/>
      <c r="D45" s="72"/>
      <c r="E45" s="71"/>
      <c r="F45" s="71"/>
      <c r="G45" s="71"/>
      <c r="H45" s="71"/>
      <c r="I45" s="31">
        <f t="shared" si="3"/>
        <v>0</v>
      </c>
      <c r="J45" s="38"/>
      <c r="K45" s="38"/>
      <c r="L45" s="103"/>
    </row>
    <row r="46" spans="1:12" ht="24" customHeight="1">
      <c r="A46" s="35"/>
      <c r="B46" s="35"/>
      <c r="C46" s="36"/>
      <c r="D46" s="72"/>
      <c r="E46" s="71"/>
      <c r="F46" s="71"/>
      <c r="G46" s="71"/>
      <c r="H46" s="71"/>
      <c r="I46" s="31">
        <f t="shared" si="3"/>
        <v>0</v>
      </c>
      <c r="J46" s="38"/>
      <c r="K46" s="38"/>
      <c r="L46" s="103"/>
    </row>
    <row r="47" spans="1:12" ht="24" customHeight="1">
      <c r="A47" s="35"/>
      <c r="B47" s="35"/>
      <c r="C47" s="36"/>
      <c r="D47" s="72"/>
      <c r="E47" s="71"/>
      <c r="F47" s="71"/>
      <c r="G47" s="71"/>
      <c r="H47" s="71"/>
      <c r="I47" s="31">
        <f t="shared" si="3"/>
        <v>0</v>
      </c>
      <c r="J47" s="38"/>
      <c r="K47" s="38"/>
      <c r="L47" s="103"/>
    </row>
    <row r="48" spans="1:12" ht="24" customHeight="1">
      <c r="A48" s="35"/>
      <c r="B48" s="35"/>
      <c r="C48" s="36"/>
      <c r="D48" s="72"/>
      <c r="E48" s="71"/>
      <c r="F48" s="71"/>
      <c r="G48" s="71"/>
      <c r="H48" s="71"/>
      <c r="I48" s="31">
        <f t="shared" si="3"/>
        <v>0</v>
      </c>
      <c r="J48" s="38"/>
      <c r="K48" s="38"/>
      <c r="L48" s="103"/>
    </row>
    <row r="49" spans="1:18" ht="24" customHeight="1">
      <c r="A49" s="35"/>
      <c r="B49" s="35"/>
      <c r="C49" s="36"/>
      <c r="D49" s="72"/>
      <c r="E49" s="71"/>
      <c r="F49" s="71"/>
      <c r="G49" s="71"/>
      <c r="H49" s="71"/>
      <c r="I49" s="31">
        <f t="shared" si="3"/>
        <v>0</v>
      </c>
      <c r="J49" s="38"/>
      <c r="K49" s="38"/>
      <c r="L49" s="103"/>
    </row>
    <row r="50" spans="1:18" ht="24" customHeight="1">
      <c r="A50" s="35"/>
      <c r="B50" s="35"/>
      <c r="C50" s="36"/>
      <c r="D50" s="72"/>
      <c r="E50" s="71"/>
      <c r="F50" s="71"/>
      <c r="G50" s="71"/>
      <c r="H50" s="71"/>
      <c r="I50" s="31">
        <f t="shared" si="3"/>
        <v>0</v>
      </c>
      <c r="J50" s="38"/>
      <c r="K50" s="38"/>
      <c r="L50" s="103"/>
    </row>
    <row r="51" spans="1:18" ht="24" customHeight="1">
      <c r="A51" s="154"/>
      <c r="B51" s="75"/>
      <c r="C51" s="41"/>
      <c r="D51" s="76"/>
      <c r="E51" s="77"/>
      <c r="F51" s="77"/>
      <c r="G51" s="77"/>
      <c r="H51" s="78" t="s">
        <v>82</v>
      </c>
      <c r="I51" s="46">
        <f>SUM(I36:I50)</f>
        <v>0</v>
      </c>
      <c r="J51" s="47"/>
      <c r="K51" s="47"/>
      <c r="L51" s="153"/>
    </row>
    <row r="52" spans="1:18" ht="24" customHeight="1">
      <c r="A52" s="155"/>
      <c r="B52" s="155"/>
      <c r="C52" s="156"/>
      <c r="D52" s="156"/>
      <c r="E52" s="156"/>
      <c r="F52" s="156"/>
      <c r="G52" s="156"/>
      <c r="H52" s="156"/>
      <c r="I52" s="157"/>
      <c r="J52" s="158"/>
      <c r="K52" s="158"/>
    </row>
    <row r="53" spans="1:18" s="149" customFormat="1" ht="24" customHeight="1">
      <c r="A53" s="143"/>
      <c r="B53" s="159"/>
      <c r="C53" s="160"/>
      <c r="D53" s="160"/>
      <c r="E53" s="160"/>
      <c r="F53" s="160"/>
      <c r="G53" s="171" t="s">
        <v>121</v>
      </c>
      <c r="H53" s="171"/>
      <c r="I53" s="85">
        <f>SUM(I19,I32,I51)</f>
        <v>0</v>
      </c>
      <c r="J53" s="161"/>
      <c r="K53" s="162"/>
      <c r="L53" s="147"/>
      <c r="M53" s="143"/>
      <c r="N53" s="143"/>
      <c r="O53" s="143"/>
      <c r="P53" s="143"/>
      <c r="Q53" s="143"/>
      <c r="R53" s="143"/>
    </row>
    <row r="54" spans="1:18" s="149" customFormat="1" ht="24" customHeight="1">
      <c r="A54" s="143"/>
      <c r="B54" s="119" t="s">
        <v>122</v>
      </c>
      <c r="C54" s="119" t="s">
        <v>123</v>
      </c>
      <c r="D54" s="119" t="s">
        <v>124</v>
      </c>
      <c r="E54" s="163"/>
      <c r="F54" s="163"/>
      <c r="G54" s="163"/>
      <c r="H54" s="163"/>
      <c r="I54" s="163"/>
      <c r="J54" s="163"/>
      <c r="K54" s="163"/>
      <c r="L54" s="163"/>
      <c r="M54" s="143"/>
      <c r="N54" s="143"/>
      <c r="O54" s="143"/>
      <c r="P54" s="143"/>
      <c r="Q54" s="143"/>
      <c r="R54" s="143"/>
    </row>
    <row r="55" spans="1:18" ht="24" customHeight="1">
      <c r="A55" s="149"/>
      <c r="B55" s="90"/>
      <c r="C55" s="165"/>
      <c r="D55" s="92"/>
      <c r="E55" s="93"/>
      <c r="F55" s="93"/>
      <c r="G55" s="93"/>
      <c r="H55" s="93"/>
      <c r="I55" s="93"/>
      <c r="J55" s="93"/>
      <c r="K55" s="93"/>
      <c r="L55" s="93"/>
    </row>
    <row r="56" spans="1:18" ht="24" customHeight="1">
      <c r="A56" s="149"/>
      <c r="B56" s="90"/>
      <c r="C56" s="165"/>
      <c r="D56" s="92"/>
      <c r="E56" s="93"/>
      <c r="F56" s="93"/>
      <c r="G56" s="93"/>
      <c r="H56" s="93"/>
      <c r="I56" s="93"/>
      <c r="J56" s="93"/>
      <c r="K56" s="93"/>
      <c r="L56" s="93"/>
    </row>
    <row r="57" spans="1:18" ht="24" customHeight="1">
      <c r="B57" s="90"/>
      <c r="C57" s="165"/>
      <c r="D57" s="92"/>
      <c r="E57" s="93"/>
      <c r="F57" s="93"/>
      <c r="G57" s="93"/>
      <c r="H57" s="93"/>
      <c r="I57" s="93"/>
      <c r="J57" s="93"/>
      <c r="K57" s="93"/>
      <c r="L57" s="93"/>
    </row>
    <row r="58" spans="1:18" ht="24" customHeight="1">
      <c r="B58" s="90"/>
      <c r="C58" s="165"/>
      <c r="D58" s="92"/>
      <c r="E58" s="93"/>
      <c r="F58" s="93"/>
      <c r="G58" s="93"/>
      <c r="H58" s="93"/>
      <c r="I58" s="93"/>
      <c r="J58" s="93"/>
      <c r="K58" s="93"/>
      <c r="L58" s="93"/>
    </row>
    <row r="59" spans="1:18" ht="24" customHeight="1">
      <c r="B59" s="90"/>
      <c r="C59" s="165"/>
      <c r="D59" s="92"/>
      <c r="E59" s="93"/>
      <c r="F59" s="93"/>
      <c r="G59" s="93"/>
      <c r="H59" s="93"/>
      <c r="I59" s="93"/>
      <c r="J59" s="93"/>
      <c r="K59" s="93"/>
      <c r="L59" s="93"/>
    </row>
    <row r="60" spans="1:18" ht="24" customHeight="1">
      <c r="B60" s="90"/>
      <c r="C60" s="165"/>
      <c r="D60" s="92"/>
    </row>
    <row r="61" spans="1:18" ht="26.1" customHeight="1">
      <c r="B61" s="90"/>
      <c r="C61" s="165"/>
      <c r="D61" s="92"/>
    </row>
    <row r="62" spans="1:18" ht="44.45" customHeight="1">
      <c r="B62" s="117" t="s">
        <v>129</v>
      </c>
      <c r="C62" s="166">
        <f t="shared" ref="C62" si="4">SUM(C55:C61)</f>
        <v>0</v>
      </c>
      <c r="D62" s="118"/>
    </row>
    <row r="63" spans="1:18">
      <c r="B63" s="164"/>
      <c r="C63" s="143"/>
      <c r="D63" s="143"/>
    </row>
  </sheetData>
  <sheetProtection algorithmName="SHA-512" hashValue="/qBaE5qBwWxYYqFyfFTt8yZkcTvDsPZpZp6Z+VqxSP9jK/2NONZO3bEBFpM5j2+RRiBLcrTVLVFUqOKPQo4udg==" saltValue="OL8Tsi9/rkB+YTN71Khckw==" spinCount="100000" sheet="1"/>
  <protectedRanges>
    <protectedRange algorithmName="SHA-512" hashValue="lnA7evMAA/ll3TzovP1luyYB8g6gau/p2YwInlgreZvsIYGwJqdn9pcdQPSgc8Z5ztQwokxQLZDww9dokN/p9g==" saltValue="x5ZpH4VCsHas+HDtAIZwTg==" spinCount="100000" sqref="H12:I19" name="Range1"/>
  </protectedRanges>
  <mergeCells count="10">
    <mergeCell ref="A34:B34"/>
    <mergeCell ref="C34:D34"/>
    <mergeCell ref="G53:H53"/>
    <mergeCell ref="A1:B1"/>
    <mergeCell ref="A10:B10"/>
    <mergeCell ref="C10:H10"/>
    <mergeCell ref="A21:B21"/>
    <mergeCell ref="C21:H21"/>
    <mergeCell ref="D1:L5"/>
    <mergeCell ref="D6:L7"/>
  </mergeCells>
  <pageMargins left="0.7" right="0.7" top="0.75" bottom="0.75" header="0.3" footer="0.3"/>
  <pageSetup paperSize="9" orientation="portrait" verticalDpi="0" r:id="rId1"/>
  <ignoredErrors>
    <ignoredError sqref="H19:I19 I51 I32 I37:I50 I23 I24:I31" calculatedColumn="1"/>
    <ignoredError sqref="B6:B7 B9" unlockedFormula="1"/>
  </ignoredErrors>
  <tableParts count="4">
    <tablePart r:id="rId2"/>
    <tablePart r:id="rId3"/>
    <tablePart r:id="rId4"/>
    <tablePart r:id="rId5"/>
  </tableParts>
  <extLst>
    <ext xmlns:x14="http://schemas.microsoft.com/office/spreadsheetml/2009/9/main" uri="{CCE6A557-97BC-4b89-ADB6-D9C93CAAB3DF}">
      <x14:dataValidations xmlns:xm="http://schemas.microsoft.com/office/excel/2006/main" count="4">
        <x14:dataValidation type="list" allowBlank="1" showInputMessage="1" showErrorMessage="1" xr:uid="{D1961140-E3B1-401A-BDC0-CA68D45DDD96}">
          <x14:formula1>
            <xm:f>'Pick list'!$B$1:$B$3</xm:f>
          </x14:formula1>
          <xm:sqref>J36:J50 J34 J23:J31 J12:J18</xm:sqref>
        </x14:dataValidation>
        <x14:dataValidation type="list" allowBlank="1" showInputMessage="1" showErrorMessage="1" xr:uid="{EA0D8D2A-89C1-4963-BA80-411DF015C5F9}">
          <x14:formula1>
            <xm:f>'Pick list'!$A$1:$A$3</xm:f>
          </x14:formula1>
          <xm:sqref>K10 K36:K52 K23:K31 K12:K18</xm:sqref>
        </x14:dataValidation>
        <x14:dataValidation type="list" allowBlank="1" showInputMessage="1" showErrorMessage="1" xr:uid="{2C86434F-1C41-46AF-8E1B-2C6969EF76DD}">
          <x14:formula1>
            <xm:f>'Pick list'!$D$1:$D$10</xm:f>
          </x14:formula1>
          <xm:sqref>E12:E18</xm:sqref>
        </x14:dataValidation>
        <x14:dataValidation type="list" allowBlank="1" showInputMessage="1" showErrorMessage="1" xr:uid="{CA5E5439-5013-4DF9-9903-E99835BE473F}">
          <x14:formula1>
            <xm:f>'Pick list'!$A$1:$A$2</xm:f>
          </x14:formula1>
          <xm:sqref>D55:D61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F3067-6A39-4C87-A7FF-0F518556EB1C}">
  <dimension ref="A1:D9"/>
  <sheetViews>
    <sheetView workbookViewId="0">
      <selection activeCell="D10" sqref="D10"/>
    </sheetView>
  </sheetViews>
  <sheetFormatPr defaultRowHeight="15.6"/>
  <cols>
    <col min="2" max="2" width="16.88671875" customWidth="1"/>
  </cols>
  <sheetData>
    <row r="1" spans="1:4">
      <c r="A1" t="s">
        <v>79</v>
      </c>
      <c r="B1" t="s">
        <v>93</v>
      </c>
      <c r="D1" s="98">
        <v>1</v>
      </c>
    </row>
    <row r="2" spans="1:4">
      <c r="A2" t="s">
        <v>74</v>
      </c>
      <c r="B2" t="s">
        <v>76</v>
      </c>
      <c r="D2" s="98">
        <v>0.5</v>
      </c>
    </row>
    <row r="3" spans="1:4">
      <c r="B3" t="s">
        <v>73</v>
      </c>
      <c r="D3" s="98">
        <v>0.2</v>
      </c>
    </row>
    <row r="4" spans="1:4">
      <c r="D4" s="98">
        <v>0.6</v>
      </c>
    </row>
    <row r="5" spans="1:4">
      <c r="D5" s="98">
        <v>0.4</v>
      </c>
    </row>
    <row r="6" spans="1:4">
      <c r="D6" s="98">
        <v>0.75</v>
      </c>
    </row>
    <row r="7" spans="1:4">
      <c r="D7" s="98">
        <v>0.8</v>
      </c>
    </row>
    <row r="8" spans="1:4">
      <c r="D8" s="98">
        <v>0.9</v>
      </c>
    </row>
    <row r="9" spans="1:4">
      <c r="D9" s="98">
        <v>0.1</v>
      </c>
    </row>
  </sheetData>
  <sheetProtection algorithmName="SHA-512" hashValue="4P8lY1WVls0/yuBCr6mtmOWvMifuMxn8PQtR7K+pObko0oLvsgJAarOatyPcSMd1k5VYyb4qYLwTyernDgJBmw==" saltValue="0K9TaJvb75nh7k19XgmAuQ==" spinCount="100000" sheet="1" formatCells="0" formatColumns="0" formatRows="0" insertColumns="0" insertRows="0" insertHyperlinks="0" deleteColumns="0" deleteRows="0" sort="0" autoFilter="0" pivotTable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TNA Document</p:Name>
  <p:Description/>
  <p:Statement/>
  <p:PolicyItems>
    <p:PolicyItem featureId="Microsoft.Office.RecordsManagement.PolicyFeatures.PolicyAudit" staticId="0x0101005D679CA3F8E696449A285DF9D1DAE831|1757814118" UniqueId="a5bd7b12-cb9e-44fb-9885-02a962b52751">
      <p:Name>Auditing</p:Name>
      <p:Description>Audits user actions on documents and list items to the Audit Log.</p:Description>
      <p:CustomData>
        <Audit>
          <Update/>
          <CheckInOut/>
          <MoveCopy/>
          <DeleteRestore/>
        </Audit>
      </p:CustomData>
    </p:PolicyItem>
  </p:PolicyItems>
</p:Policy>
</file>

<file path=customXml/item2.xml><?xml version="1.0" encoding="utf-8"?>
<?mso-contentType ?>
<SharedContentType xmlns="Microsoft.SharePoint.Taxonomy.ContentTypeSync" SourceId="20c0fc91-5178-4f65-8d1d-944e60792c5e" ContentTypeId="0x0101005D679CA3F8E696449A285DF9D1DAE831" PreviousValue="false"/>
</file>

<file path=customXml/item3.xml><?xml version="1.0" encoding="utf-8"?>
<p:properties xmlns:p="http://schemas.microsoft.com/office/2006/metadata/properties" xmlns:xsi="http://www.w3.org/2001/XMLSchema-instance" xmlns:pc="http://schemas.microsoft.com/office/infopath/2007/PartnerControls">
  <documentManagement>
    <Objective_manually_sentenced xmlns="b55421fe-d432-41c3-a616-7a047f898650">No</Objective_manually_sentenced>
    <Objective_doc_extension xmlns="b55421fe-d432-41c3-a616-7a047f898650" xsi:nil="true"/>
    <Objective_modified_by xmlns="b55421fe-d432-41c3-a616-7a047f898650" xsi:nil="true"/>
    <Closure_review_date xmlns="b55421fe-d432-41c3-a616-7a047f898650" xsi:nil="true"/>
    <Objective_date_sentenced xmlns="b55421fe-d432-41c3-a616-7a047f898650" xsi:nil="true"/>
    <Objective_filepath xmlns="b55421fe-d432-41c3-a616-7a047f898650" xsi:nil="true"/>
    <Objective_date_trigger xmlns="b55421fe-d432-41c3-a616-7a047f898650" xsi:nil="true"/>
    <Objective_created_by xmlns="b55421fe-d432-41c3-a616-7a047f898650" xsi:nil="true"/>
    <Protective_x0020_Marking xmlns="b55421fe-d432-41c3-a616-7a047f898650" xsi:nil="true"/>
    <Objective_template xmlns="b55421fe-d432-41c3-a616-7a047f898650">No</Objective_template>
    <Objective_disposal_date xmlns="b55421fe-d432-41c3-a616-7a047f898650" xsi:nil="true"/>
    <Date_closed xmlns="b55421fe-d432-41c3-a616-7a047f898650" xsi:nil="true"/>
    <Objective_repository xmlns="b55421fe-d432-41c3-a616-7a047f898650" xsi:nil="true"/>
    <Objective_disposal_schedule xmlns="b55421fe-d432-41c3-a616-7a047f898650" xsi:nil="true"/>
    <Objective_id xmlns="b55421fe-d432-41c3-a616-7a047f898650" xsi:nil="true"/>
    <Notes1 xmlns="b55421fe-d432-41c3-a616-7a047f898650" xsi:nil="true"/>
    <Reason_for_closire xmlns="b55421fe-d432-41c3-a616-7a047f898650" xsi:nil="true"/>
    <_dlc_DocId xmlns="cdf83514-0311-4499-b740-c48c861a38b2">5KYT327N3WH6-715268951-38302</_dlc_DocId>
    <_dlc_DocIdUrl xmlns="cdf83514-0311-4499-b740-c48c861a38b2">
      <Url>https://nationalarchivesuk.sharepoint.com/sites/RGAE_Archiv/_layouts/15/DocIdRedir.aspx?ID=5KYT327N3WH6-715268951-38302</Url>
      <Description>5KYT327N3WH6-715268951-38302</Description>
    </_dlc_DocIdUrl>
    <_dlc_Exempt xmlns="http://schemas.microsoft.com/sharepoint/v3">false</_dlc_Exempt>
    <_dlc_DocIdPersistId xmlns="cdf83514-0311-4499-b740-c48c861a38b2">false</_dlc_DocIdPersistId>
  </documentManagement>
</p:properties>
</file>

<file path=customXml/item4.xml><?xml version="1.0" encoding="utf-8"?>
<ct:contentTypeSchema xmlns:ct="http://schemas.microsoft.com/office/2006/metadata/contentType" xmlns:ma="http://schemas.microsoft.com/office/2006/metadata/properties/metaAttributes" ct:_="" ma:_="" ma:contentTypeName="TNA Document" ma:contentTypeID="0x0101005D679CA3F8E696449A285DF9D1DAE83100C661D0C34A9C1C4A859C902107D18306" ma:contentTypeVersion="44" ma:contentTypeDescription="" ma:contentTypeScope="" ma:versionID="eca977be873766e46f0239ce816eedaf">
  <xsd:schema xmlns:xsd="http://www.w3.org/2001/XMLSchema" xmlns:xs="http://www.w3.org/2001/XMLSchema" xmlns:p="http://schemas.microsoft.com/office/2006/metadata/properties" xmlns:ns1="http://schemas.microsoft.com/sharepoint/v3" xmlns:ns2="b55421fe-d432-41c3-a616-7a047f898650" xmlns:ns3="cdf83514-0311-4499-b740-c48c861a38b2" targetNamespace="http://schemas.microsoft.com/office/2006/metadata/properties" ma:root="true" ma:fieldsID="deda1864abf99e58f513d590d78a300b" ns1:_="" ns2:_="" ns3:_="">
    <xsd:import namespace="http://schemas.microsoft.com/sharepoint/v3"/>
    <xsd:import namespace="b55421fe-d432-41c3-a616-7a047f898650"/>
    <xsd:import namespace="cdf83514-0311-4499-b740-c48c861a38b2"/>
    <xsd:element name="properties">
      <xsd:complexType>
        <xsd:sequence>
          <xsd:element name="documentManagement">
            <xsd:complexType>
              <xsd:all>
                <xsd:element ref="ns2:Objective_id" minOccurs="0"/>
                <xsd:element ref="ns2:Notes1" minOccurs="0"/>
                <xsd:element ref="ns2:Objective_filepath" minOccurs="0"/>
                <xsd:element ref="ns2:Objective_template" minOccurs="0"/>
                <xsd:element ref="ns2:Protective_x0020_Marking" minOccurs="0"/>
                <xsd:element ref="ns2:Objective_disposal_date" minOccurs="0"/>
                <xsd:element ref="ns2:Objective_date_sentenced" minOccurs="0"/>
                <xsd:element ref="ns2:Objective_disposal_schedule" minOccurs="0"/>
                <xsd:element ref="ns2:Objective_date_trigger" minOccurs="0"/>
                <xsd:element ref="ns2:Objective_manually_sentenced" minOccurs="0"/>
                <xsd:element ref="ns2:Objective_repository" minOccurs="0"/>
                <xsd:element ref="ns2:Objective_doc_extension" minOccurs="0"/>
                <xsd:element ref="ns2:Objective_created_by" minOccurs="0"/>
                <xsd:element ref="ns2:Objective_modified_by" minOccurs="0"/>
                <xsd:element ref="ns2:Reason_for_closire" minOccurs="0"/>
                <xsd:element ref="ns2:Closure_review_date" minOccurs="0"/>
                <xsd:element ref="ns2:Date_closed" minOccurs="0"/>
                <xsd:element ref="ns1:_dlc_Exempt"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5"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5421fe-d432-41c3-a616-7a047f898650" elementFormDefault="qualified">
    <xsd:import namespace="http://schemas.microsoft.com/office/2006/documentManagement/types"/>
    <xsd:import namespace="http://schemas.microsoft.com/office/infopath/2007/PartnerControls"/>
    <xsd:element name="Objective_id" ma:index="8" nillable="true" ma:displayName="Objective_id" ma:internalName="Objective_id" ma:readOnly="false">
      <xsd:simpleType>
        <xsd:restriction base="dms:Text">
          <xsd:maxLength value="255"/>
        </xsd:restriction>
      </xsd:simpleType>
    </xsd:element>
    <xsd:element name="Notes1" ma:index="9" nillable="true" ma:displayName="Notes" ma:internalName="Notes1">
      <xsd:simpleType>
        <xsd:restriction base="dms:Note">
          <xsd:maxLength value="255"/>
        </xsd:restriction>
      </xsd:simpleType>
    </xsd:element>
    <xsd:element name="Objective_filepath" ma:index="10" nillable="true" ma:displayName="Objective_filepath" ma:internalName="Objective_filepath" ma:readOnly="false">
      <xsd:simpleType>
        <xsd:restriction base="dms:Note">
          <xsd:maxLength value="255"/>
        </xsd:restriction>
      </xsd:simpleType>
    </xsd:element>
    <xsd:element name="Objective_template" ma:index="11" nillable="true" ma:displayName="Objective_template" ma:default="No" ma:format="Dropdown" ma:internalName="Objective_template" ma:readOnly="false">
      <xsd:simpleType>
        <xsd:restriction base="dms:Choice">
          <xsd:enumeration value="Yes"/>
          <xsd:enumeration value="No"/>
        </xsd:restriction>
      </xsd:simpleType>
    </xsd:element>
    <xsd:element name="Protective_x0020_Marking" ma:index="12" nillable="true" ma:displayName="Protective Marking" ma:format="Dropdown" ma:internalName="Protective_x0020_Marking">
      <xsd:simpleType>
        <xsd:restriction base="dms:Choice">
          <xsd:enumeration value="OFFICIAL-SENSITIVE"/>
          <xsd:enumeration value="OFFICIAL-SENSITIVE-COMMERCIAL"/>
          <xsd:enumeration value="OFFICIAL-SENSITIVE-PERSONAL"/>
        </xsd:restriction>
      </xsd:simpleType>
    </xsd:element>
    <xsd:element name="Objective_disposal_date" ma:index="13" nillable="true" ma:displayName="Objective_disposal_date" ma:format="DateTime" ma:hidden="true" ma:internalName="Objective_disposal_date" ma:readOnly="false">
      <xsd:simpleType>
        <xsd:restriction base="dms:DateTime"/>
      </xsd:simpleType>
    </xsd:element>
    <xsd:element name="Objective_date_sentenced" ma:index="14" nillable="true" ma:displayName="Objective_date_sentenced" ma:format="DateTime" ma:hidden="true" ma:internalName="Objective_date_sentenced" ma:readOnly="false">
      <xsd:simpleType>
        <xsd:restriction base="dms:DateTime"/>
      </xsd:simpleType>
    </xsd:element>
    <xsd:element name="Objective_disposal_schedule" ma:index="15" nillable="true" ma:displayName="Objective_disposal_schedule" ma:hidden="true" ma:internalName="Objective_disposal_schedule" ma:readOnly="false">
      <xsd:simpleType>
        <xsd:restriction base="dms:Text">
          <xsd:maxLength value="255"/>
        </xsd:restriction>
      </xsd:simpleType>
    </xsd:element>
    <xsd:element name="Objective_date_trigger" ma:index="16" nillable="true" ma:displayName="Objective_date_trigger" ma:format="DateTime" ma:hidden="true" ma:internalName="Objective_date_trigger" ma:readOnly="false">
      <xsd:simpleType>
        <xsd:restriction base="dms:DateTime"/>
      </xsd:simpleType>
    </xsd:element>
    <xsd:element name="Objective_manually_sentenced" ma:index="17" nillable="true" ma:displayName="Objective_manually_sentenced" ma:default="No" ma:format="Dropdown" ma:hidden="true" ma:internalName="Objective_manually_sentenced" ma:readOnly="false">
      <xsd:simpleType>
        <xsd:restriction base="dms:Choice">
          <xsd:enumeration value="Yes"/>
          <xsd:enumeration value="No"/>
        </xsd:restriction>
      </xsd:simpleType>
    </xsd:element>
    <xsd:element name="Objective_repository" ma:index="18" nillable="true" ma:displayName="Objective_repository" ma:hidden="true" ma:internalName="Objective_repository" ma:readOnly="false">
      <xsd:simpleType>
        <xsd:restriction base="dms:Text">
          <xsd:maxLength value="255"/>
        </xsd:restriction>
      </xsd:simpleType>
    </xsd:element>
    <xsd:element name="Objective_doc_extension" ma:index="19" nillable="true" ma:displayName="Objective_doc_extension" ma:internalName="Objective_doc_extension" ma:readOnly="false">
      <xsd:simpleType>
        <xsd:restriction base="dms:Text">
          <xsd:maxLength value="255"/>
        </xsd:restriction>
      </xsd:simpleType>
    </xsd:element>
    <xsd:element name="Objective_created_by" ma:index="20" nillable="true" ma:displayName="Objective_created_by" ma:internalName="Objective_created_by">
      <xsd:simpleType>
        <xsd:restriction base="dms:Text">
          <xsd:maxLength value="255"/>
        </xsd:restriction>
      </xsd:simpleType>
    </xsd:element>
    <xsd:element name="Objective_modified_by" ma:index="21" nillable="true" ma:displayName="Objective_modified_by" ma:internalName="Objective_modified_by">
      <xsd:simpleType>
        <xsd:restriction base="dms:Text">
          <xsd:maxLength value="255"/>
        </xsd:restriction>
      </xsd:simpleType>
    </xsd:element>
    <xsd:element name="Reason_for_closire" ma:index="22" nillable="true" ma:displayName="Closure_decision_reason" ma:hidden="true" ma:internalName="Reason_for_closire" ma:readOnly="false">
      <xsd:simpleType>
        <xsd:restriction base="dms:Text">
          <xsd:maxLength value="255"/>
        </xsd:restriction>
      </xsd:simpleType>
    </xsd:element>
    <xsd:element name="Closure_review_date" ma:index="23" nillable="true" ma:displayName="Closure_review_date" ma:format="DateOnly" ma:hidden="true" ma:internalName="Closure_review_date" ma:readOnly="false">
      <xsd:simpleType>
        <xsd:restriction base="dms:DateTime"/>
      </xsd:simpleType>
    </xsd:element>
    <xsd:element name="Date_closed" ma:index="24" nillable="true" ma:displayName="Date_closed" ma:format="DateTime" ma:hidden="true" ma:internalName="Date_clos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df83514-0311-4499-b740-c48c861a38b2" elementFormDefault="qualified">
    <xsd:import namespace="http://schemas.microsoft.com/office/2006/documentManagement/types"/>
    <xsd:import namespace="http://schemas.microsoft.com/office/infopath/2007/PartnerControls"/>
    <xsd:element name="_dlc_DocId" ma:index="26" nillable="true" ma:displayName="Document ID Value" ma:description="The value of the document ID assigned to this item."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C7AE28-88C4-41CB-9130-2F9D61678A92}"/>
</file>

<file path=customXml/itemProps2.xml><?xml version="1.0" encoding="utf-8"?>
<ds:datastoreItem xmlns:ds="http://schemas.openxmlformats.org/officeDocument/2006/customXml" ds:itemID="{6F1D7EEC-B789-401B-A7B8-83460413B074}"/>
</file>

<file path=customXml/itemProps3.xml><?xml version="1.0" encoding="utf-8"?>
<ds:datastoreItem xmlns:ds="http://schemas.openxmlformats.org/officeDocument/2006/customXml" ds:itemID="{0A7911B7-0AE5-42F7-8311-B78CC6AD274A}"/>
</file>

<file path=customXml/itemProps4.xml><?xml version="1.0" encoding="utf-8"?>
<ds:datastoreItem xmlns:ds="http://schemas.openxmlformats.org/officeDocument/2006/customXml" ds:itemID="{64DF8947-9D61-4554-9974-36616444B619}"/>
</file>

<file path=customXml/itemProps5.xml><?xml version="1.0" encoding="utf-8"?>
<ds:datastoreItem xmlns:ds="http://schemas.openxmlformats.org/officeDocument/2006/customXml" ds:itemID="{0ED0699F-32E0-4B1F-A734-6690E46BC37A}"/>
</file>

<file path=customXml/itemProps6.xml><?xml version="1.0" encoding="utf-8"?>
<ds:datastoreItem xmlns:ds="http://schemas.openxmlformats.org/officeDocument/2006/customXml" ds:itemID="{35556A90-5F8B-405F-BC31-9F99CE2E3715}"/>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The National Archives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budget-template</dc:title>
  <dc:subject>Budget template for archives</dc:subject>
  <dc:creator>Jack Butterworth</dc:creator>
  <cp:keywords>budgeting; archives; grants</cp:keywords>
  <dc:description/>
  <cp:lastModifiedBy/>
  <cp:revision/>
  <dcterms:created xsi:type="dcterms:W3CDTF">2023-03-14T14:19:19Z</dcterms:created>
  <dcterms:modified xsi:type="dcterms:W3CDTF">2026-09-28T09:47:15Z</dcterms:modified>
  <cp:category>archives sector</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c22e59-6e76-40e7-9277-37c464fc6354_Enabled">
    <vt:lpwstr>true</vt:lpwstr>
  </property>
  <property fmtid="{D5CDD505-2E9C-101B-9397-08002B2CF9AE}" pid="3" name="MSIP_Label_61c22e59-6e76-40e7-9277-37c464fc6354_SetDate">
    <vt:lpwstr>2023-03-14T14:47:14Z</vt:lpwstr>
  </property>
  <property fmtid="{D5CDD505-2E9C-101B-9397-08002B2CF9AE}" pid="4" name="MSIP_Label_61c22e59-6e76-40e7-9277-37c464fc6354_Method">
    <vt:lpwstr>Privileged</vt:lpwstr>
  </property>
  <property fmtid="{D5CDD505-2E9C-101B-9397-08002B2CF9AE}" pid="5" name="MSIP_Label_61c22e59-6e76-40e7-9277-37c464fc6354_Name">
    <vt:lpwstr>OFFICIAL</vt:lpwstr>
  </property>
  <property fmtid="{D5CDD505-2E9C-101B-9397-08002B2CF9AE}" pid="6" name="MSIP_Label_61c22e59-6e76-40e7-9277-37c464fc6354_SiteId">
    <vt:lpwstr>f99512c1-fd9f-4475-9896-9a0b3cdc50ec</vt:lpwstr>
  </property>
  <property fmtid="{D5CDD505-2E9C-101B-9397-08002B2CF9AE}" pid="7" name="MSIP_Label_61c22e59-6e76-40e7-9277-37c464fc6354_ActionId">
    <vt:lpwstr>87c74a91-71bd-4d8c-a880-49678a671988</vt:lpwstr>
  </property>
  <property fmtid="{D5CDD505-2E9C-101B-9397-08002B2CF9AE}" pid="8" name="MSIP_Label_61c22e59-6e76-40e7-9277-37c464fc6354_ContentBits">
    <vt:lpwstr>0</vt:lpwstr>
  </property>
  <property fmtid="{D5CDD505-2E9C-101B-9397-08002B2CF9AE}" pid="9" name="ContentTypeId">
    <vt:lpwstr>0x0101005D679CA3F8E696449A285DF9D1DAE83100C661D0C34A9C1C4A859C902107D18306</vt:lpwstr>
  </property>
  <property fmtid="{D5CDD505-2E9C-101B-9397-08002B2CF9AE}" pid="10" name="_dlc_DocIdItemGuid">
    <vt:lpwstr>826e9cbd-852c-4c71-8d04-de6ff5a0a709</vt:lpwstr>
  </property>
  <property fmtid="{D5CDD505-2E9C-101B-9397-08002B2CF9AE}" pid="11" name="Lead Contact Email Address">
    <vt:lpwstr>bernadette.walsh@derrystrabane.com</vt:lpwstr>
  </property>
  <property fmtid="{D5CDD505-2E9C-101B-9397-08002B2CF9AE}" pid="12" name="StartDate">
    <vt:filetime>2025-03-31T23:00:00Z</vt:filetime>
  </property>
  <property fmtid="{D5CDD505-2E9C-101B-9397-08002B2CF9AE}" pid="13" name="_EndDate">
    <vt:filetime>2026-03-31T14:00:00Z</vt:filetime>
  </property>
  <property fmtid="{D5CDD505-2E9C-101B-9397-08002B2CF9AE}" pid="14" name="Grant Application Status">
    <vt:lpwstr>Successful</vt:lpwstr>
  </property>
  <property fmtid="{D5CDD505-2E9C-101B-9397-08002B2CF9AE}" pid="15" name="Lead Contact Name">
    <vt:lpwstr>Bernadette Walsh</vt:lpwstr>
  </property>
  <property fmtid="{D5CDD505-2E9C-101B-9397-08002B2CF9AE}" pid="16" name="Objective_id_target">
    <vt:lpwstr/>
  </property>
  <property fmtid="{D5CDD505-2E9C-101B-9397-08002B2CF9AE}" pid="17" name="Order">
    <vt:r8>3458100</vt:r8>
  </property>
  <property fmtid="{D5CDD505-2E9C-101B-9397-08002B2CF9AE}" pid="18" name="TNA Lead">
    <vt:lpwstr/>
  </property>
  <property fmtid="{D5CDD505-2E9C-101B-9397-08002B2CF9AE}" pid="19" name="Related folders">
    <vt:bool>false</vt:bool>
  </property>
  <property fmtid="{D5CDD505-2E9C-101B-9397-08002B2CF9AE}" pid="20" name="From1">
    <vt:lpwstr/>
  </property>
  <property fmtid="{D5CDD505-2E9C-101B-9397-08002B2CF9AE}" pid="21" name="DocumentSetDescription">
    <vt:lpwstr/>
  </property>
  <property fmtid="{D5CDD505-2E9C-101B-9397-08002B2CF9AE}" pid="22" name="xd_ProgID">
    <vt:lpwstr/>
  </property>
  <property fmtid="{D5CDD505-2E9C-101B-9397-08002B2CF9AE}" pid="23" name="Grant Applicant">
    <vt:lpwstr/>
  </property>
  <property fmtid="{D5CDD505-2E9C-101B-9397-08002B2CF9AE}" pid="24" name="ComplianceAssetId">
    <vt:lpwstr/>
  </property>
  <property fmtid="{D5CDD505-2E9C-101B-9397-08002B2CF9AE}" pid="25" name="TemplateUrl">
    <vt:lpwstr/>
  </property>
  <property fmtid="{D5CDD505-2E9C-101B-9397-08002B2CF9AE}" pid="26" name="To">
    <vt:lpwstr/>
  </property>
  <property fmtid="{D5CDD505-2E9C-101B-9397-08002B2CF9AE}" pid="27" name="Has Attachments">
    <vt:bool>false</vt:bool>
  </property>
  <property fmtid="{D5CDD505-2E9C-101B-9397-08002B2CF9AE}" pid="28" name="_ExtendedDescription">
    <vt:lpwstr/>
  </property>
  <property fmtid="{D5CDD505-2E9C-101B-9397-08002B2CF9AE}" pid="29" name="Funder">
    <vt:lpwstr/>
  </property>
  <property fmtid="{D5CDD505-2E9C-101B-9397-08002B2CF9AE}" pid="30" name="TriggerFlowInfo">
    <vt:lpwstr/>
  </property>
  <property fmtid="{D5CDD505-2E9C-101B-9397-08002B2CF9AE}" pid="31" name="Partner Institutions">
    <vt:lpwstr/>
  </property>
  <property fmtid="{D5CDD505-2E9C-101B-9397-08002B2CF9AE}" pid="32" name="Grant Project Status">
    <vt:lpwstr/>
  </property>
  <property fmtid="{D5CDD505-2E9C-101B-9397-08002B2CF9AE}" pid="33" name="ConversationID">
    <vt:lpwstr/>
  </property>
  <property fmtid="{D5CDD505-2E9C-101B-9397-08002B2CF9AE}" pid="34" name="URL">
    <vt:lpwstr/>
  </property>
  <property fmtid="{D5CDD505-2E9C-101B-9397-08002B2CF9AE}" pid="35" name="xd_Signature">
    <vt:bool>false</vt:bool>
  </property>
  <property fmtid="{D5CDD505-2E9C-101B-9397-08002B2CF9AE}" pid="36" name="BCC">
    <vt:lpwstr/>
  </property>
  <property fmtid="{D5CDD505-2E9C-101B-9397-08002B2CF9AE}" pid="37" name="SharedWithUsers">
    <vt:lpwstr/>
  </property>
  <property fmtid="{D5CDD505-2E9C-101B-9397-08002B2CF9AE}" pid="38" name="TaxCatchAll">
    <vt:lpwstr/>
  </property>
  <property fmtid="{D5CDD505-2E9C-101B-9397-08002B2CF9AE}" pid="39" name="CC">
    <vt:lpwstr/>
  </property>
  <property fmtid="{D5CDD505-2E9C-101B-9397-08002B2CF9AE}" pid="40" name="MediaServiceImageTags">
    <vt:lpwstr/>
  </property>
  <property fmtid="{D5CDD505-2E9C-101B-9397-08002B2CF9AE}" pid="41" name="lcf76f155ced4ddcb4097134ff3c332f">
    <vt:lpwstr/>
  </property>
  <property fmtid="{D5CDD505-2E9C-101B-9397-08002B2CF9AE}" pid="42" name="_docset_NoMedatataSyncRequired">
    <vt:lpwstr>False</vt:lpwstr>
  </property>
</Properties>
</file>