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-stor01\homedir$\ejohnsonward\Desktop\"/>
    </mc:Choice>
  </mc:AlternateContent>
  <bookViews>
    <workbookView xWindow="0" yWindow="0" windowWidth="24004" windowHeight="900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1" i="1" l="1"/>
  <c r="G261" i="1"/>
  <c r="F261" i="1"/>
  <c r="E261" i="1"/>
  <c r="D261" i="1"/>
  <c r="C261" i="1"/>
  <c r="G256" i="1" l="1"/>
  <c r="E256" i="1"/>
  <c r="D256" i="1"/>
  <c r="C256" i="1"/>
  <c r="F254" i="1" l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56" i="1" l="1"/>
  <c r="F256" i="1"/>
  <c r="G230" i="1"/>
  <c r="E230" i="1"/>
  <c r="D230" i="1"/>
  <c r="C230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30" i="1" l="1"/>
  <c r="H230" i="1"/>
  <c r="G205" i="1"/>
  <c r="E205" i="1"/>
  <c r="D205" i="1"/>
  <c r="C205" i="1"/>
  <c r="G180" i="1"/>
  <c r="E180" i="1"/>
  <c r="D180" i="1"/>
  <c r="C180" i="1"/>
  <c r="F170" i="1"/>
  <c r="F203" i="1" l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205" i="1" l="1"/>
  <c r="F205" i="1"/>
  <c r="F178" i="1"/>
  <c r="F177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3" i="1"/>
  <c r="F162" i="1"/>
  <c r="F161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80" i="1" l="1"/>
  <c r="F160" i="1"/>
  <c r="F180" i="1" s="1"/>
</calcChain>
</file>

<file path=xl/sharedStrings.xml><?xml version="1.0" encoding="utf-8"?>
<sst xmlns="http://schemas.openxmlformats.org/spreadsheetml/2006/main" count="230" uniqueCount="65">
  <si>
    <t>April</t>
  </si>
  <si>
    <t>May</t>
  </si>
  <si>
    <t>June</t>
  </si>
  <si>
    <t>July</t>
  </si>
  <si>
    <t>August</t>
  </si>
  <si>
    <t>Sept</t>
  </si>
  <si>
    <t>October</t>
  </si>
  <si>
    <t>November</t>
  </si>
  <si>
    <t>December</t>
  </si>
  <si>
    <t>Feb</t>
  </si>
  <si>
    <t>Mar</t>
  </si>
  <si>
    <t>Ave production time</t>
  </si>
  <si>
    <t>% under 1 hour</t>
  </si>
  <si>
    <t>On Demand</t>
  </si>
  <si>
    <t>Advance orders</t>
  </si>
  <si>
    <t>% public advance orders</t>
  </si>
  <si>
    <t>Number of Readers ordering more than 12 on demand documents</t>
  </si>
  <si>
    <t>Total on demand documents</t>
  </si>
  <si>
    <t>Total orders by readers ordering more than 12 on the day</t>
  </si>
  <si>
    <t>Average</t>
  </si>
  <si>
    <t>2nd</t>
  </si>
  <si>
    <t>3rd</t>
  </si>
  <si>
    <t xml:space="preserve">4th </t>
  </si>
  <si>
    <t>5th</t>
  </si>
  <si>
    <t>6th</t>
  </si>
  <si>
    <t>January</t>
  </si>
  <si>
    <t>9th</t>
  </si>
  <si>
    <t>10th</t>
  </si>
  <si>
    <t>11th</t>
  </si>
  <si>
    <t>12th</t>
  </si>
  <si>
    <t>13th</t>
  </si>
  <si>
    <t>16th</t>
  </si>
  <si>
    <t>17th</t>
  </si>
  <si>
    <t>18th</t>
  </si>
  <si>
    <t>21st</t>
  </si>
  <si>
    <t>22nd</t>
  </si>
  <si>
    <t>23rd</t>
  </si>
  <si>
    <t>24th</t>
  </si>
  <si>
    <t>25th</t>
  </si>
  <si>
    <t>26th</t>
  </si>
  <si>
    <t>27th</t>
  </si>
  <si>
    <t>30th</t>
  </si>
  <si>
    <t>1st</t>
  </si>
  <si>
    <t>7th</t>
  </si>
  <si>
    <t>8th</t>
  </si>
  <si>
    <t>14th</t>
  </si>
  <si>
    <t>15th</t>
  </si>
  <si>
    <t>28th</t>
  </si>
  <si>
    <t>29th</t>
  </si>
  <si>
    <t>31st</t>
  </si>
  <si>
    <t>Reader with Highest number of on demand orders</t>
  </si>
  <si>
    <t>2017-18</t>
  </si>
  <si>
    <t>2018-19</t>
  </si>
  <si>
    <t>2019-20</t>
  </si>
  <si>
    <t>4th</t>
  </si>
  <si>
    <t>19th</t>
  </si>
  <si>
    <t>20th</t>
  </si>
  <si>
    <t>Average of  averages</t>
  </si>
  <si>
    <t>percentage of  on demand documents ordered by readers ordering more than 12 on demand</t>
  </si>
  <si>
    <t>1. Average production times and percentage of on demand produced in under 1 hour Apr 2017 - July 2019</t>
  </si>
  <si>
    <t>2. Number of advance orders Vs on demand</t>
  </si>
  <si>
    <t>3. Advance order numbers by month</t>
  </si>
  <si>
    <t>4. Percentage advance orders</t>
  </si>
  <si>
    <t>5. Advance orders by %</t>
  </si>
  <si>
    <t>6. Readers ordering more than 12 on demand orders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</si>
</sst>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/>
    <xf numFmtId="17" fontId="0" fillId="0" borderId="0" xfId="0" applyNumberFormat="1" applyAlignment="1">
      <alignment wrapText="1" shrinkToFit="1"/>
    </xf>
    <xf numFmtId="0" fontId="0" fillId="0" borderId="0" xfId="0" applyAlignment="1">
      <alignment wrapText="1" shrinkToFit="1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0" borderId="0" xfId="0" applyNumberFormat="1" applyAlignment="1">
      <alignment wrapText="1" shrinkToFit="1"/>
    </xf>
    <xf numFmtId="0" fontId="0" fillId="0" borderId="0" xfId="0" applyNumberFormat="1" applyAlignment="1">
      <alignment wrapText="1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0" borderId="0" xfId="0" applyFont="1"/>
    <xf numFmtId="1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times &amp; On demand under 1 hour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Ave production 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Sheet1!$B$7:$B$34</c:f>
              <c:strCache>
                <c:ptCount val="28"/>
                <c:pt idx="0">
                  <c:v>Apr-17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Jan-19</c:v>
                </c:pt>
                <c:pt idx="22">
                  <c:v>Feb</c:v>
                </c:pt>
                <c:pt idx="23">
                  <c:v>Mar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</c:strCache>
            </c:strRef>
          </c:cat>
          <c:val>
            <c:numRef>
              <c:f>Sheet1!$C$7:$C$34</c:f>
              <c:numCache>
                <c:formatCode>0.00</c:formatCode>
                <c:ptCount val="28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41</c:v>
                </c:pt>
                <c:pt idx="4">
                  <c:v>36</c:v>
                </c:pt>
                <c:pt idx="5">
                  <c:v>30</c:v>
                </c:pt>
                <c:pt idx="6">
                  <c:v>32</c:v>
                </c:pt>
                <c:pt idx="7">
                  <c:v>35</c:v>
                </c:pt>
                <c:pt idx="8">
                  <c:v>31</c:v>
                </c:pt>
                <c:pt idx="9">
                  <c:v>33</c:v>
                </c:pt>
                <c:pt idx="10">
                  <c:v>34</c:v>
                </c:pt>
                <c:pt idx="11">
                  <c:v>36.9</c:v>
                </c:pt>
                <c:pt idx="12">
                  <c:v>35</c:v>
                </c:pt>
                <c:pt idx="13">
                  <c:v>38</c:v>
                </c:pt>
                <c:pt idx="14">
                  <c:v>40</c:v>
                </c:pt>
                <c:pt idx="15">
                  <c:v>40</c:v>
                </c:pt>
                <c:pt idx="16">
                  <c:v>34</c:v>
                </c:pt>
                <c:pt idx="17">
                  <c:v>35</c:v>
                </c:pt>
                <c:pt idx="18">
                  <c:v>37</c:v>
                </c:pt>
                <c:pt idx="19">
                  <c:v>40</c:v>
                </c:pt>
                <c:pt idx="20">
                  <c:v>37</c:v>
                </c:pt>
                <c:pt idx="21">
                  <c:v>37</c:v>
                </c:pt>
                <c:pt idx="22">
                  <c:v>42</c:v>
                </c:pt>
                <c:pt idx="23">
                  <c:v>43.6</c:v>
                </c:pt>
                <c:pt idx="24">
                  <c:v>41</c:v>
                </c:pt>
                <c:pt idx="25">
                  <c:v>43.7</c:v>
                </c:pt>
                <c:pt idx="26">
                  <c:v>45.9</c:v>
                </c:pt>
                <c:pt idx="27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A5-4055-A88D-02193AF30D00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% under 1 hour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Sheet1!$B$7:$B$34</c:f>
              <c:strCache>
                <c:ptCount val="28"/>
                <c:pt idx="0">
                  <c:v>Apr-17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Jan-19</c:v>
                </c:pt>
                <c:pt idx="22">
                  <c:v>Feb</c:v>
                </c:pt>
                <c:pt idx="23">
                  <c:v>Mar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</c:strCache>
            </c:strRef>
          </c:cat>
          <c:val>
            <c:numRef>
              <c:f>Sheet1!$D$7:$D$34</c:f>
              <c:numCache>
                <c:formatCode>General</c:formatCode>
                <c:ptCount val="28"/>
                <c:pt idx="0">
                  <c:v>96.18</c:v>
                </c:pt>
                <c:pt idx="1">
                  <c:v>94.54</c:v>
                </c:pt>
                <c:pt idx="2">
                  <c:v>93.36</c:v>
                </c:pt>
                <c:pt idx="3">
                  <c:v>88.5</c:v>
                </c:pt>
                <c:pt idx="4">
                  <c:v>95.45</c:v>
                </c:pt>
                <c:pt idx="5">
                  <c:v>98.46</c:v>
                </c:pt>
                <c:pt idx="6">
                  <c:v>98.02</c:v>
                </c:pt>
                <c:pt idx="7">
                  <c:v>97.9</c:v>
                </c:pt>
                <c:pt idx="8">
                  <c:v>98.55</c:v>
                </c:pt>
                <c:pt idx="9">
                  <c:v>95.67</c:v>
                </c:pt>
                <c:pt idx="10">
                  <c:v>97.69</c:v>
                </c:pt>
                <c:pt idx="11">
                  <c:v>94.7</c:v>
                </c:pt>
                <c:pt idx="12">
                  <c:v>96.75</c:v>
                </c:pt>
                <c:pt idx="13">
                  <c:v>95.96</c:v>
                </c:pt>
                <c:pt idx="14">
                  <c:v>93.24</c:v>
                </c:pt>
                <c:pt idx="15">
                  <c:v>94.49</c:v>
                </c:pt>
                <c:pt idx="16">
                  <c:v>97.81</c:v>
                </c:pt>
                <c:pt idx="17">
                  <c:v>98.42</c:v>
                </c:pt>
                <c:pt idx="18">
                  <c:v>98.12</c:v>
                </c:pt>
                <c:pt idx="19">
                  <c:v>94.5</c:v>
                </c:pt>
                <c:pt idx="20">
                  <c:v>97.87</c:v>
                </c:pt>
                <c:pt idx="21">
                  <c:v>93.06</c:v>
                </c:pt>
                <c:pt idx="22">
                  <c:v>92.57</c:v>
                </c:pt>
                <c:pt idx="23">
                  <c:v>88.3</c:v>
                </c:pt>
                <c:pt idx="24">
                  <c:v>94.9</c:v>
                </c:pt>
                <c:pt idx="25">
                  <c:v>92</c:v>
                </c:pt>
                <c:pt idx="26">
                  <c:v>88.5</c:v>
                </c:pt>
                <c:pt idx="27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5-4055-A88D-02193AF30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931592"/>
        <c:axId val="550933560"/>
      </c:lineChart>
      <c:catAx>
        <c:axId val="55093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33560"/>
        <c:crosses val="autoZero"/>
        <c:auto val="1"/>
        <c:lblAlgn val="ctr"/>
        <c:lblOffset val="100"/>
        <c:noMultiLvlLbl val="0"/>
      </c:catAx>
      <c:valAx>
        <c:axId val="5509335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3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 demand vs advance ordering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Sheet1!$C$39</c:f>
              <c:strCache>
                <c:ptCount val="1"/>
                <c:pt idx="0">
                  <c:v>On Demand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Sheet1!$B$40:$B$67</c:f>
              <c:strCache>
                <c:ptCount val="28"/>
                <c:pt idx="0">
                  <c:v>Apr-17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Jan-19</c:v>
                </c:pt>
                <c:pt idx="22">
                  <c:v>Feb</c:v>
                </c:pt>
                <c:pt idx="23">
                  <c:v>Mar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</c:strCache>
            </c:strRef>
          </c:cat>
          <c:val>
            <c:numRef>
              <c:f>Sheet1!$C$40:$C$67</c:f>
              <c:numCache>
                <c:formatCode>0.00</c:formatCode>
                <c:ptCount val="28"/>
                <c:pt idx="0">
                  <c:v>23346</c:v>
                </c:pt>
                <c:pt idx="1">
                  <c:v>28597</c:v>
                </c:pt>
                <c:pt idx="2">
                  <c:v>29771</c:v>
                </c:pt>
                <c:pt idx="3">
                  <c:v>30168</c:v>
                </c:pt>
                <c:pt idx="4">
                  <c:v>30059</c:v>
                </c:pt>
                <c:pt idx="5">
                  <c:v>22456</c:v>
                </c:pt>
                <c:pt idx="6">
                  <c:v>21780</c:v>
                </c:pt>
                <c:pt idx="7">
                  <c:v>24575</c:v>
                </c:pt>
                <c:pt idx="8">
                  <c:v>14620</c:v>
                </c:pt>
                <c:pt idx="9">
                  <c:v>19242</c:v>
                </c:pt>
                <c:pt idx="10">
                  <c:v>17935</c:v>
                </c:pt>
                <c:pt idx="11">
                  <c:v>21997</c:v>
                </c:pt>
                <c:pt idx="12">
                  <c:v>17702</c:v>
                </c:pt>
                <c:pt idx="13">
                  <c:v>21353</c:v>
                </c:pt>
                <c:pt idx="14">
                  <c:v>24393</c:v>
                </c:pt>
                <c:pt idx="15">
                  <c:v>24036</c:v>
                </c:pt>
                <c:pt idx="16">
                  <c:v>23219</c:v>
                </c:pt>
                <c:pt idx="17">
                  <c:v>17670</c:v>
                </c:pt>
                <c:pt idx="18">
                  <c:v>18813</c:v>
                </c:pt>
                <c:pt idx="19">
                  <c:v>19005</c:v>
                </c:pt>
                <c:pt idx="20">
                  <c:v>12042</c:v>
                </c:pt>
                <c:pt idx="21">
                  <c:v>16572</c:v>
                </c:pt>
                <c:pt idx="22">
                  <c:v>15635</c:v>
                </c:pt>
                <c:pt idx="23">
                  <c:v>17086</c:v>
                </c:pt>
                <c:pt idx="24">
                  <c:v>14661</c:v>
                </c:pt>
                <c:pt idx="25">
                  <c:v>16508</c:v>
                </c:pt>
                <c:pt idx="26">
                  <c:v>20216</c:v>
                </c:pt>
                <c:pt idx="27">
                  <c:v>22425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3-49E0-8EB2-3436B585892C}"/>
            </c:ext>
          </c:extLst>
        </c:ser>
        <c:ser>
          <c:idx val="1"/>
          <c:order val="1"/>
          <c:tx>
            <c:strRef>
              <c:f>Sheet1!$D$39</c:f>
              <c:strCache>
                <c:ptCount val="1"/>
                <c:pt idx="0">
                  <c:v>Advance orders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Sheet1!$B$40:$B$67</c:f>
              <c:strCache>
                <c:ptCount val="28"/>
                <c:pt idx="0">
                  <c:v>Apr-17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Jan-19</c:v>
                </c:pt>
                <c:pt idx="22">
                  <c:v>Feb</c:v>
                </c:pt>
                <c:pt idx="23">
                  <c:v>Mar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</c:strCache>
            </c:strRef>
          </c:cat>
          <c:val>
            <c:numRef>
              <c:f>Sheet1!$D$40:$D$67</c:f>
              <c:numCache>
                <c:formatCode>General</c:formatCode>
                <c:ptCount val="28"/>
                <c:pt idx="0">
                  <c:v>7848</c:v>
                </c:pt>
                <c:pt idx="1">
                  <c:v>10381</c:v>
                </c:pt>
                <c:pt idx="2">
                  <c:v>10300</c:v>
                </c:pt>
                <c:pt idx="3">
                  <c:v>12876</c:v>
                </c:pt>
                <c:pt idx="4">
                  <c:v>14298</c:v>
                </c:pt>
                <c:pt idx="5">
                  <c:v>13064</c:v>
                </c:pt>
                <c:pt idx="6">
                  <c:v>14909</c:v>
                </c:pt>
                <c:pt idx="7">
                  <c:v>16678</c:v>
                </c:pt>
                <c:pt idx="8">
                  <c:v>10414</c:v>
                </c:pt>
                <c:pt idx="9">
                  <c:v>16685</c:v>
                </c:pt>
                <c:pt idx="10">
                  <c:v>15530</c:v>
                </c:pt>
                <c:pt idx="11">
                  <c:v>16586</c:v>
                </c:pt>
                <c:pt idx="12">
                  <c:v>14375</c:v>
                </c:pt>
                <c:pt idx="13">
                  <c:v>16241</c:v>
                </c:pt>
                <c:pt idx="14">
                  <c:v>20454</c:v>
                </c:pt>
                <c:pt idx="15">
                  <c:v>19380</c:v>
                </c:pt>
                <c:pt idx="16">
                  <c:v>16252</c:v>
                </c:pt>
                <c:pt idx="17">
                  <c:v>14566</c:v>
                </c:pt>
                <c:pt idx="18">
                  <c:v>16489</c:v>
                </c:pt>
                <c:pt idx="19">
                  <c:v>17199</c:v>
                </c:pt>
                <c:pt idx="20">
                  <c:v>11592</c:v>
                </c:pt>
                <c:pt idx="21">
                  <c:v>17664</c:v>
                </c:pt>
                <c:pt idx="22">
                  <c:v>17352</c:v>
                </c:pt>
                <c:pt idx="23">
                  <c:v>20657</c:v>
                </c:pt>
                <c:pt idx="24">
                  <c:v>16373</c:v>
                </c:pt>
                <c:pt idx="25">
                  <c:v>18110</c:v>
                </c:pt>
                <c:pt idx="26">
                  <c:v>19984</c:v>
                </c:pt>
                <c:pt idx="27">
                  <c:v>21200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3-49E0-8EB2-3436B585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842584"/>
        <c:axId val="562844224"/>
      </c:lineChart>
      <c:catAx>
        <c:axId val="56284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44224"/>
        <c:crosses val="autoZero"/>
        <c:auto val="1"/>
        <c:lblAlgn val="ctr"/>
        <c:lblOffset val="100"/>
        <c:noMultiLvlLbl val="0"/>
      </c:catAx>
      <c:valAx>
        <c:axId val="5628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4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Sheet1!$C$92</c:f>
              <c:strCache>
                <c:ptCount val="1"/>
                <c:pt idx="0">
                  <c:v>% public advance orders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Sheet1!$B$93:$B$120</c:f>
              <c:strCache>
                <c:ptCount val="28"/>
                <c:pt idx="0">
                  <c:v>Apr-17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Jan-19</c:v>
                </c:pt>
                <c:pt idx="22">
                  <c:v>Feb</c:v>
                </c:pt>
                <c:pt idx="23">
                  <c:v>Mar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</c:strCache>
            </c:strRef>
          </c:cat>
          <c:val>
            <c:numRef>
              <c:f>Sheet1!$C$93:$C$120</c:f>
              <c:numCache>
                <c:formatCode>0.00</c:formatCode>
                <c:ptCount val="28"/>
                <c:pt idx="0">
                  <c:v>25.158684362377382</c:v>
                </c:pt>
                <c:pt idx="1">
                  <c:v>26.632972445995179</c:v>
                </c:pt>
                <c:pt idx="2">
                  <c:v>25.704374734845647</c:v>
                </c:pt>
                <c:pt idx="3">
                  <c:v>29.913576805129633</c:v>
                </c:pt>
                <c:pt idx="4">
                  <c:v>32.2339202380684</c:v>
                </c:pt>
                <c:pt idx="5">
                  <c:v>36.77927927927928</c:v>
                </c:pt>
                <c:pt idx="6">
                  <c:v>40.636157976505224</c:v>
                </c:pt>
                <c:pt idx="7">
                  <c:v>40.428574891523041</c:v>
                </c:pt>
                <c:pt idx="8">
                  <c:v>41.599424782296083</c:v>
                </c:pt>
                <c:pt idx="9">
                  <c:v>46.441395051075787</c:v>
                </c:pt>
                <c:pt idx="10">
                  <c:v>46.406693560436274</c:v>
                </c:pt>
                <c:pt idx="11">
                  <c:v>42.987844387424509</c:v>
                </c:pt>
                <c:pt idx="12">
                  <c:v>44.814041213330427</c:v>
                </c:pt>
                <c:pt idx="13">
                  <c:v>43.201042719582908</c:v>
                </c:pt>
                <c:pt idx="14">
                  <c:v>45.608401899792625</c:v>
                </c:pt>
                <c:pt idx="15">
                  <c:v>44.637921503593148</c:v>
                </c:pt>
                <c:pt idx="16">
                  <c:v>41.174533201591039</c:v>
                </c:pt>
                <c:pt idx="17">
                  <c:v>45.185506886710506</c:v>
                </c:pt>
                <c:pt idx="18">
                  <c:v>46.708401790266841</c:v>
                </c:pt>
                <c:pt idx="19">
                  <c:v>47.505800464037122</c:v>
                </c:pt>
                <c:pt idx="20">
                  <c:v>49.047981721249045</c:v>
                </c:pt>
                <c:pt idx="21">
                  <c:v>51.594812478093232</c:v>
                </c:pt>
                <c:pt idx="22">
                  <c:v>52.602540394700945</c:v>
                </c:pt>
                <c:pt idx="23">
                  <c:v>54.730678536417358</c:v>
                </c:pt>
                <c:pt idx="24">
                  <c:v>52.758265128568674</c:v>
                </c:pt>
                <c:pt idx="25">
                  <c:v>52.313825177653243</c:v>
                </c:pt>
                <c:pt idx="26">
                  <c:v>49.711442786069654</c:v>
                </c:pt>
                <c:pt idx="27">
                  <c:v>48.595988538681951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0-4760-8D11-AA0CA9FF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835040"/>
        <c:axId val="562834384"/>
      </c:lineChart>
      <c:catAx>
        <c:axId val="56283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34384"/>
        <c:crosses val="autoZero"/>
        <c:auto val="1"/>
        <c:lblAlgn val="ctr"/>
        <c:lblOffset val="100"/>
        <c:noMultiLvlLbl val="0"/>
      </c:catAx>
      <c:valAx>
        <c:axId val="56283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83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Advance orders % by month/year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Sheet1!$C$127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Sheet1!$B$128:$B$139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Sheet1!$C$128:$C$139</c:f>
              <c:numCache>
                <c:formatCode>0.00</c:formatCode>
                <c:ptCount val="12"/>
                <c:pt idx="0">
                  <c:v>25.158684362377382</c:v>
                </c:pt>
                <c:pt idx="1">
                  <c:v>26.632972445995179</c:v>
                </c:pt>
                <c:pt idx="2">
                  <c:v>25.704374734845647</c:v>
                </c:pt>
                <c:pt idx="3">
                  <c:v>29.913576805129633</c:v>
                </c:pt>
                <c:pt idx="4">
                  <c:v>32.2339202380684</c:v>
                </c:pt>
                <c:pt idx="5">
                  <c:v>36.77927927927928</c:v>
                </c:pt>
                <c:pt idx="6">
                  <c:v>40.636157976505224</c:v>
                </c:pt>
                <c:pt idx="7">
                  <c:v>40.428574891523041</c:v>
                </c:pt>
                <c:pt idx="8">
                  <c:v>41.599424782296083</c:v>
                </c:pt>
                <c:pt idx="9">
                  <c:v>46.441395051075787</c:v>
                </c:pt>
                <c:pt idx="10">
                  <c:v>46.406693560436274</c:v>
                </c:pt>
                <c:pt idx="11">
                  <c:v>42.987844387424509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F-4419-B6AE-705433D58F1A}"/>
            </c:ext>
          </c:extLst>
        </c:ser>
        <c:ser>
          <c:idx val="1"/>
          <c:order val="1"/>
          <c:tx>
            <c:strRef>
              <c:f>Sheet1!$D$127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Sheet1!$B$128:$B$139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Sheet1!$D$128:$D$139</c:f>
              <c:numCache>
                <c:formatCode>0.00</c:formatCode>
                <c:ptCount val="12"/>
                <c:pt idx="0">
                  <c:v>44.814041213330427</c:v>
                </c:pt>
                <c:pt idx="1">
                  <c:v>43.201042719582908</c:v>
                </c:pt>
                <c:pt idx="2">
                  <c:v>45.608401899792625</c:v>
                </c:pt>
                <c:pt idx="3">
                  <c:v>44.637921503593148</c:v>
                </c:pt>
                <c:pt idx="4">
                  <c:v>41.174533201591039</c:v>
                </c:pt>
                <c:pt idx="5">
                  <c:v>45.185506886710506</c:v>
                </c:pt>
                <c:pt idx="6">
                  <c:v>46.708401790266841</c:v>
                </c:pt>
                <c:pt idx="7">
                  <c:v>47.505800464037122</c:v>
                </c:pt>
                <c:pt idx="8">
                  <c:v>49.047981721249045</c:v>
                </c:pt>
                <c:pt idx="9">
                  <c:v>51.594812478093232</c:v>
                </c:pt>
                <c:pt idx="10">
                  <c:v>52.602540394700945</c:v>
                </c:pt>
                <c:pt idx="11">
                  <c:v>54.730678536417358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F-4419-B6AE-705433D58F1A}"/>
            </c:ext>
          </c:extLst>
        </c:ser>
        <c:ser>
          <c:idx val="2"/>
          <c:order val="2"/>
          <c:tx>
            <c:strRef>
              <c:f>Sheet1!$E$127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Sheet1!$B$128:$B$139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Jan-18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Sheet1!$E$128:$E$139</c:f>
              <c:numCache>
                <c:formatCode>0.00</c:formatCode>
                <c:ptCount val="12"/>
                <c:pt idx="0">
                  <c:v>52.758265128568674</c:v>
                </c:pt>
                <c:pt idx="1">
                  <c:v>52.313825177653243</c:v>
                </c:pt>
                <c:pt idx="2">
                  <c:v>49.711442786069654</c:v>
                </c:pt>
                <c:pt idx="3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F-4419-B6AE-705433D58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800552"/>
        <c:axId val="378798912"/>
        <c:axId val="401988160"/>
      </c:bar3DChart>
      <c:catAx>
        <c:axId val="37880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98912"/>
        <c:crosses val="autoZero"/>
        <c:auto val="1"/>
        <c:lblAlgn val="ctr"/>
        <c:lblOffset val="100"/>
        <c:noMultiLvlLbl val="0"/>
      </c:catAx>
      <c:valAx>
        <c:axId val="3787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00552"/>
        <c:crosses val="autoZero"/>
        <c:crossBetween val="between"/>
      </c:valAx>
      <c:serAx>
        <c:axId val="401988160"/>
        <c:scaling>
          <c:orientation val="minMax"/>
        </c:scaling>
        <c:delete val="1"/>
        <c:axPos val="b"/>
        <c:majorTickMark val="none"/>
        <c:minorTickMark val="none"/>
        <c:tickLblPos val="nextTo"/>
        <c:crossAx val="3787989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Advance order numbers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Sheet1!$C$72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Sheet1!$B$73:$B$84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Sheet1!$C$73:$C$84</c:f>
              <c:numCache>
                <c:formatCode>General</c:formatCode>
                <c:ptCount val="12"/>
                <c:pt idx="0">
                  <c:v>7848</c:v>
                </c:pt>
                <c:pt idx="1">
                  <c:v>10381</c:v>
                </c:pt>
                <c:pt idx="2">
                  <c:v>10300</c:v>
                </c:pt>
                <c:pt idx="3">
                  <c:v>12876</c:v>
                </c:pt>
                <c:pt idx="4">
                  <c:v>14298</c:v>
                </c:pt>
                <c:pt idx="5">
                  <c:v>13064</c:v>
                </c:pt>
                <c:pt idx="6">
                  <c:v>14909</c:v>
                </c:pt>
                <c:pt idx="7">
                  <c:v>16678</c:v>
                </c:pt>
                <c:pt idx="8">
                  <c:v>10414</c:v>
                </c:pt>
                <c:pt idx="9">
                  <c:v>16685</c:v>
                </c:pt>
                <c:pt idx="10">
                  <c:v>15530</c:v>
                </c:pt>
                <c:pt idx="11">
                  <c:v>16586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D-4BC5-972F-163DB7211625}"/>
            </c:ext>
          </c:extLst>
        </c:ser>
        <c:ser>
          <c:idx val="1"/>
          <c:order val="1"/>
          <c:tx>
            <c:strRef>
              <c:f>Sheet1!$D$72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Sheet1!$B$73:$B$84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Sheet1!$D$73:$D$84</c:f>
              <c:numCache>
                <c:formatCode>General</c:formatCode>
                <c:ptCount val="12"/>
                <c:pt idx="0">
                  <c:v>14375</c:v>
                </c:pt>
                <c:pt idx="1">
                  <c:v>16241</c:v>
                </c:pt>
                <c:pt idx="2">
                  <c:v>20454</c:v>
                </c:pt>
                <c:pt idx="3">
                  <c:v>19380</c:v>
                </c:pt>
                <c:pt idx="4">
                  <c:v>16252</c:v>
                </c:pt>
                <c:pt idx="5">
                  <c:v>14566</c:v>
                </c:pt>
                <c:pt idx="6">
                  <c:v>16489</c:v>
                </c:pt>
                <c:pt idx="7">
                  <c:v>17199</c:v>
                </c:pt>
                <c:pt idx="8">
                  <c:v>11592</c:v>
                </c:pt>
                <c:pt idx="9">
                  <c:v>17664</c:v>
                </c:pt>
                <c:pt idx="10">
                  <c:v>17352</c:v>
                </c:pt>
                <c:pt idx="11">
                  <c:v>20657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D-4BC5-972F-163DB7211625}"/>
            </c:ext>
          </c:extLst>
        </c:ser>
        <c:ser>
          <c:idx val="2"/>
          <c:order val="2"/>
          <c:tx>
            <c:strRef>
              <c:f>Sheet1!$E$72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Sheet1!$B$73:$B$84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Sheet1!$E$73:$E$84</c:f>
              <c:numCache>
                <c:formatCode>General</c:formatCode>
                <c:ptCount val="12"/>
                <c:pt idx="0">
                  <c:v>16373</c:v>
                </c:pt>
                <c:pt idx="1">
                  <c:v>18110</c:v>
                </c:pt>
                <c:pt idx="2">
                  <c:v>19984</c:v>
                </c:pt>
                <c:pt idx="3">
                  <c:v>21200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8D-4BC5-972F-163DB721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3484696"/>
        <c:axId val="533479448"/>
        <c:axId val="402246208"/>
      </c:bar3DChart>
      <c:catAx>
        <c:axId val="53348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479448"/>
        <c:crosses val="autoZero"/>
        <c:auto val="1"/>
        <c:lblAlgn val="ctr"/>
        <c:lblOffset val="100"/>
        <c:noMultiLvlLbl val="0"/>
      </c:catAx>
      <c:valAx>
        <c:axId val="53347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484696"/>
        <c:crosses val="autoZero"/>
        <c:crossBetween val="between"/>
      </c:valAx>
      <c:serAx>
        <c:axId val="402246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3347944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6</xdr:row>
      <xdr:rowOff>9525</xdr:rowOff>
    </xdr:from>
    <xdr:to>
      <xdr:col>14</xdr:col>
      <xdr:colOff>0</xdr:colOff>
      <xdr:row>25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957261</xdr:colOff>
      <xdr:row>39</xdr:row>
      <xdr:rowOff>19049</xdr:rowOff>
    </xdr:from>
    <xdr:to>
      <xdr:col>12</xdr:col>
      <xdr:colOff>761999</xdr:colOff>
      <xdr:row>56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92</xdr:row>
      <xdr:rowOff>0</xdr:rowOff>
    </xdr:from>
    <xdr:to>
      <xdr:col>12</xdr:col>
      <xdr:colOff>752475</xdr:colOff>
      <xdr:row>114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126</xdr:row>
      <xdr:rowOff>28575</xdr:rowOff>
    </xdr:from>
    <xdr:to>
      <xdr:col>12</xdr:col>
      <xdr:colOff>733425</xdr:colOff>
      <xdr:row>142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828675</xdr:colOff>
      <xdr:row>69</xdr:row>
      <xdr:rowOff>9525</xdr:rowOff>
    </xdr:from>
    <xdr:to>
      <xdr:col>12</xdr:col>
      <xdr:colOff>590550</xdr:colOff>
      <xdr:row>87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1"/>
  <sheetViews>
    <sheetView tabSelected="1" workbookViewId="0">
      <selection activeCell="C5" sqref="C5"/>
    </sheetView>
  </sheetViews>
  <sheetFormatPr defaultRowHeight="15.05" x14ac:dyDescent="0.25"/>
  <cols>
    <col min="1" max="1" width="12.54296875" customWidth="1"/>
    <col min="3" max="3" width="10.453125" style="5" customWidth="1"/>
    <col min="6" max="6" width="11.1796875" style="5" customWidth="1"/>
    <col min="7" max="7" width="10.54296875" customWidth="1"/>
    <col min="8" max="8" width="12" style="5" customWidth="1"/>
  </cols>
  <sheetData>
    <row r="2" spans="2:8" x14ac:dyDescent="0.25">
      <c r="B2" t="s">
        <v>59</v>
      </c>
    </row>
    <row r="6" spans="2:8" s="1" customFormat="1" ht="45.1" x14ac:dyDescent="0.25">
      <c r="C6" s="6" t="s">
        <v>11</v>
      </c>
      <c r="D6" s="1" t="s">
        <v>12</v>
      </c>
      <c r="F6" s="6"/>
      <c r="H6" s="6"/>
    </row>
    <row r="7" spans="2:8" x14ac:dyDescent="0.25">
      <c r="B7" s="2">
        <v>42826</v>
      </c>
      <c r="C7" s="5">
        <v>36</v>
      </c>
      <c r="D7">
        <v>96.18</v>
      </c>
    </row>
    <row r="8" spans="2:8" x14ac:dyDescent="0.25">
      <c r="B8" t="s">
        <v>1</v>
      </c>
      <c r="C8" s="5">
        <v>37</v>
      </c>
      <c r="D8">
        <v>94.54</v>
      </c>
    </row>
    <row r="9" spans="2:8" x14ac:dyDescent="0.25">
      <c r="B9" t="s">
        <v>2</v>
      </c>
      <c r="C9" s="5">
        <v>38</v>
      </c>
      <c r="D9">
        <v>93.36</v>
      </c>
    </row>
    <row r="10" spans="2:8" x14ac:dyDescent="0.25">
      <c r="B10" t="s">
        <v>3</v>
      </c>
      <c r="C10" s="5">
        <v>41</v>
      </c>
      <c r="D10">
        <v>88.5</v>
      </c>
    </row>
    <row r="11" spans="2:8" x14ac:dyDescent="0.25">
      <c r="B11" t="s">
        <v>4</v>
      </c>
      <c r="C11" s="5">
        <v>36</v>
      </c>
      <c r="D11">
        <v>95.45</v>
      </c>
    </row>
    <row r="12" spans="2:8" x14ac:dyDescent="0.25">
      <c r="B12" t="s">
        <v>5</v>
      </c>
      <c r="C12" s="5">
        <v>30</v>
      </c>
      <c r="D12">
        <v>98.46</v>
      </c>
    </row>
    <row r="13" spans="2:8" x14ac:dyDescent="0.25">
      <c r="B13" t="s">
        <v>6</v>
      </c>
      <c r="C13" s="5">
        <v>32</v>
      </c>
      <c r="D13">
        <v>98.02</v>
      </c>
    </row>
    <row r="14" spans="2:8" x14ac:dyDescent="0.25">
      <c r="B14" t="s">
        <v>7</v>
      </c>
      <c r="C14" s="5">
        <v>35</v>
      </c>
      <c r="D14">
        <v>97.9</v>
      </c>
    </row>
    <row r="15" spans="2:8" x14ac:dyDescent="0.25">
      <c r="B15" t="s">
        <v>8</v>
      </c>
      <c r="C15" s="5">
        <v>31</v>
      </c>
      <c r="D15">
        <v>98.55</v>
      </c>
    </row>
    <row r="16" spans="2:8" x14ac:dyDescent="0.25">
      <c r="B16" s="2">
        <v>43101</v>
      </c>
      <c r="C16" s="5">
        <v>33</v>
      </c>
      <c r="D16">
        <v>95.67</v>
      </c>
    </row>
    <row r="17" spans="2:4" x14ac:dyDescent="0.25">
      <c r="B17" t="s">
        <v>9</v>
      </c>
      <c r="C17" s="5">
        <v>34</v>
      </c>
      <c r="D17">
        <v>97.69</v>
      </c>
    </row>
    <row r="18" spans="2:4" x14ac:dyDescent="0.25">
      <c r="B18" t="s">
        <v>10</v>
      </c>
      <c r="C18" s="5">
        <v>36.9</v>
      </c>
      <c r="D18">
        <v>94.7</v>
      </c>
    </row>
    <row r="19" spans="2:4" x14ac:dyDescent="0.25">
      <c r="B19" t="s">
        <v>0</v>
      </c>
      <c r="C19" s="5">
        <v>35</v>
      </c>
      <c r="D19">
        <v>96.75</v>
      </c>
    </row>
    <row r="20" spans="2:4" x14ac:dyDescent="0.25">
      <c r="B20" t="s">
        <v>1</v>
      </c>
      <c r="C20" s="5">
        <v>38</v>
      </c>
      <c r="D20">
        <v>95.96</v>
      </c>
    </row>
    <row r="21" spans="2:4" x14ac:dyDescent="0.25">
      <c r="B21" t="s">
        <v>2</v>
      </c>
      <c r="C21" s="5">
        <v>40</v>
      </c>
      <c r="D21">
        <v>93.24</v>
      </c>
    </row>
    <row r="22" spans="2:4" x14ac:dyDescent="0.25">
      <c r="B22" t="s">
        <v>3</v>
      </c>
      <c r="C22" s="5">
        <v>40</v>
      </c>
      <c r="D22">
        <v>94.49</v>
      </c>
    </row>
    <row r="23" spans="2:4" x14ac:dyDescent="0.25">
      <c r="B23" t="s">
        <v>4</v>
      </c>
      <c r="C23" s="5">
        <v>34</v>
      </c>
      <c r="D23">
        <v>97.81</v>
      </c>
    </row>
    <row r="24" spans="2:4" x14ac:dyDescent="0.25">
      <c r="B24" t="s">
        <v>5</v>
      </c>
      <c r="C24" s="5">
        <v>35</v>
      </c>
      <c r="D24">
        <v>98.42</v>
      </c>
    </row>
    <row r="25" spans="2:4" x14ac:dyDescent="0.25">
      <c r="B25" t="s">
        <v>6</v>
      </c>
      <c r="C25" s="5">
        <v>37</v>
      </c>
      <c r="D25">
        <v>98.12</v>
      </c>
    </row>
    <row r="26" spans="2:4" x14ac:dyDescent="0.25">
      <c r="B26" t="s">
        <v>7</v>
      </c>
      <c r="C26" s="5">
        <v>40</v>
      </c>
      <c r="D26">
        <v>94.5</v>
      </c>
    </row>
    <row r="27" spans="2:4" x14ac:dyDescent="0.25">
      <c r="B27" t="s">
        <v>8</v>
      </c>
      <c r="C27" s="5">
        <v>37</v>
      </c>
      <c r="D27">
        <v>97.87</v>
      </c>
    </row>
    <row r="28" spans="2:4" x14ac:dyDescent="0.25">
      <c r="B28" s="2">
        <v>43466</v>
      </c>
      <c r="C28" s="5">
        <v>37</v>
      </c>
      <c r="D28">
        <v>93.06</v>
      </c>
    </row>
    <row r="29" spans="2:4" x14ac:dyDescent="0.25">
      <c r="B29" t="s">
        <v>9</v>
      </c>
      <c r="C29" s="5">
        <v>42</v>
      </c>
      <c r="D29">
        <v>92.57</v>
      </c>
    </row>
    <row r="30" spans="2:4" x14ac:dyDescent="0.25">
      <c r="B30" t="s">
        <v>10</v>
      </c>
      <c r="C30" s="5">
        <v>43.6</v>
      </c>
      <c r="D30">
        <v>88.3</v>
      </c>
    </row>
    <row r="31" spans="2:4" x14ac:dyDescent="0.25">
      <c r="B31" t="s">
        <v>0</v>
      </c>
      <c r="C31" s="5">
        <v>41</v>
      </c>
      <c r="D31">
        <v>94.9</v>
      </c>
    </row>
    <row r="32" spans="2:4" x14ac:dyDescent="0.25">
      <c r="B32" t="s">
        <v>1</v>
      </c>
      <c r="C32" s="5">
        <v>43.7</v>
      </c>
      <c r="D32">
        <v>92</v>
      </c>
    </row>
    <row r="33" spans="2:8" x14ac:dyDescent="0.25">
      <c r="B33" t="s">
        <v>2</v>
      </c>
      <c r="C33" s="5">
        <v>45.9</v>
      </c>
      <c r="D33">
        <v>88.5</v>
      </c>
    </row>
    <row r="34" spans="2:8" x14ac:dyDescent="0.25">
      <c r="B34" t="s">
        <v>3</v>
      </c>
      <c r="C34" s="5">
        <v>44.3</v>
      </c>
      <c r="D34">
        <v>90.1</v>
      </c>
    </row>
    <row r="37" spans="2:8" x14ac:dyDescent="0.25">
      <c r="B37" t="s">
        <v>60</v>
      </c>
    </row>
    <row r="39" spans="2:8" ht="30.05" x14ac:dyDescent="0.25">
      <c r="C39" s="7" t="s">
        <v>13</v>
      </c>
      <c r="D39" s="4" t="s">
        <v>14</v>
      </c>
      <c r="E39" s="4"/>
    </row>
    <row r="40" spans="2:8" s="4" customFormat="1" x14ac:dyDescent="0.25">
      <c r="B40" s="3">
        <v>42826</v>
      </c>
      <c r="C40" s="5">
        <v>23346</v>
      </c>
      <c r="D40" s="4">
        <v>7848</v>
      </c>
      <c r="F40" s="7"/>
      <c r="H40" s="7"/>
    </row>
    <row r="41" spans="2:8" x14ac:dyDescent="0.25">
      <c r="B41" t="s">
        <v>1</v>
      </c>
      <c r="C41" s="5">
        <v>28597</v>
      </c>
      <c r="D41">
        <v>10381</v>
      </c>
    </row>
    <row r="42" spans="2:8" x14ac:dyDescent="0.25">
      <c r="B42" t="s">
        <v>2</v>
      </c>
      <c r="C42" s="5">
        <v>29771</v>
      </c>
      <c r="D42">
        <v>10300</v>
      </c>
    </row>
    <row r="43" spans="2:8" x14ac:dyDescent="0.25">
      <c r="B43" t="s">
        <v>3</v>
      </c>
      <c r="C43" s="5">
        <v>30168</v>
      </c>
      <c r="D43">
        <v>12876</v>
      </c>
    </row>
    <row r="44" spans="2:8" x14ac:dyDescent="0.25">
      <c r="B44" t="s">
        <v>4</v>
      </c>
      <c r="C44" s="5">
        <v>30059</v>
      </c>
      <c r="D44">
        <v>14298</v>
      </c>
    </row>
    <row r="45" spans="2:8" x14ac:dyDescent="0.25">
      <c r="B45" t="s">
        <v>5</v>
      </c>
      <c r="C45" s="5">
        <v>22456</v>
      </c>
      <c r="D45">
        <v>13064</v>
      </c>
    </row>
    <row r="46" spans="2:8" x14ac:dyDescent="0.25">
      <c r="B46" t="s">
        <v>6</v>
      </c>
      <c r="C46" s="5">
        <v>21780</v>
      </c>
      <c r="D46">
        <v>14909</v>
      </c>
    </row>
    <row r="47" spans="2:8" x14ac:dyDescent="0.25">
      <c r="B47" t="s">
        <v>7</v>
      </c>
      <c r="C47" s="5">
        <v>24575</v>
      </c>
      <c r="D47">
        <v>16678</v>
      </c>
    </row>
    <row r="48" spans="2:8" x14ac:dyDescent="0.25">
      <c r="B48" t="s">
        <v>8</v>
      </c>
      <c r="C48" s="5">
        <v>14620</v>
      </c>
      <c r="D48">
        <v>10414</v>
      </c>
    </row>
    <row r="49" spans="2:4" x14ac:dyDescent="0.25">
      <c r="B49" s="2">
        <v>43101</v>
      </c>
      <c r="C49" s="5">
        <v>19242</v>
      </c>
      <c r="D49">
        <v>16685</v>
      </c>
    </row>
    <row r="50" spans="2:4" x14ac:dyDescent="0.25">
      <c r="B50" t="s">
        <v>9</v>
      </c>
      <c r="C50" s="5">
        <v>17935</v>
      </c>
      <c r="D50">
        <v>15530</v>
      </c>
    </row>
    <row r="51" spans="2:4" x14ac:dyDescent="0.25">
      <c r="B51" t="s">
        <v>10</v>
      </c>
      <c r="C51" s="5">
        <v>21997</v>
      </c>
      <c r="D51">
        <v>16586</v>
      </c>
    </row>
    <row r="52" spans="2:4" x14ac:dyDescent="0.25">
      <c r="B52" t="s">
        <v>0</v>
      </c>
      <c r="C52" s="5">
        <v>17702</v>
      </c>
      <c r="D52" s="4">
        <v>14375</v>
      </c>
    </row>
    <row r="53" spans="2:4" x14ac:dyDescent="0.25">
      <c r="B53" t="s">
        <v>1</v>
      </c>
      <c r="C53" s="5">
        <v>21353</v>
      </c>
      <c r="D53">
        <v>16241</v>
      </c>
    </row>
    <row r="54" spans="2:4" x14ac:dyDescent="0.25">
      <c r="B54" t="s">
        <v>2</v>
      </c>
      <c r="C54" s="5">
        <v>24393</v>
      </c>
      <c r="D54">
        <v>20454</v>
      </c>
    </row>
    <row r="55" spans="2:4" x14ac:dyDescent="0.25">
      <c r="B55" t="s">
        <v>3</v>
      </c>
      <c r="C55" s="5">
        <v>24036</v>
      </c>
      <c r="D55">
        <v>19380</v>
      </c>
    </row>
    <row r="56" spans="2:4" x14ac:dyDescent="0.25">
      <c r="B56" t="s">
        <v>4</v>
      </c>
      <c r="C56" s="5">
        <v>23219</v>
      </c>
      <c r="D56">
        <v>16252</v>
      </c>
    </row>
    <row r="57" spans="2:4" x14ac:dyDescent="0.25">
      <c r="B57" t="s">
        <v>5</v>
      </c>
      <c r="C57" s="5">
        <v>17670</v>
      </c>
      <c r="D57">
        <v>14566</v>
      </c>
    </row>
    <row r="58" spans="2:4" x14ac:dyDescent="0.25">
      <c r="B58" t="s">
        <v>6</v>
      </c>
      <c r="C58" s="5">
        <v>18813</v>
      </c>
      <c r="D58">
        <v>16489</v>
      </c>
    </row>
    <row r="59" spans="2:4" x14ac:dyDescent="0.25">
      <c r="B59" t="s">
        <v>7</v>
      </c>
      <c r="C59" s="5">
        <v>19005</v>
      </c>
      <c r="D59">
        <v>17199</v>
      </c>
    </row>
    <row r="60" spans="2:4" x14ac:dyDescent="0.25">
      <c r="B60" t="s">
        <v>8</v>
      </c>
      <c r="C60" s="5">
        <v>12042</v>
      </c>
      <c r="D60">
        <v>11592</v>
      </c>
    </row>
    <row r="61" spans="2:4" x14ac:dyDescent="0.25">
      <c r="B61" s="2">
        <v>43466</v>
      </c>
      <c r="C61" s="5">
        <v>16572</v>
      </c>
      <c r="D61">
        <v>17664</v>
      </c>
    </row>
    <row r="62" spans="2:4" x14ac:dyDescent="0.25">
      <c r="B62" t="s">
        <v>9</v>
      </c>
      <c r="C62" s="5">
        <v>15635</v>
      </c>
      <c r="D62">
        <v>17352</v>
      </c>
    </row>
    <row r="63" spans="2:4" x14ac:dyDescent="0.25">
      <c r="B63" t="s">
        <v>10</v>
      </c>
      <c r="C63" s="5">
        <v>17086</v>
      </c>
      <c r="D63">
        <v>20657</v>
      </c>
    </row>
    <row r="64" spans="2:4" x14ac:dyDescent="0.25">
      <c r="B64" t="s">
        <v>0</v>
      </c>
      <c r="C64" s="5">
        <v>14661</v>
      </c>
      <c r="D64">
        <v>16373</v>
      </c>
    </row>
    <row r="65" spans="2:5" x14ac:dyDescent="0.25">
      <c r="B65" t="s">
        <v>1</v>
      </c>
      <c r="C65" s="5">
        <v>16508</v>
      </c>
      <c r="D65">
        <v>18110</v>
      </c>
    </row>
    <row r="66" spans="2:5" x14ac:dyDescent="0.25">
      <c r="B66" t="s">
        <v>2</v>
      </c>
      <c r="C66" s="5">
        <v>20216</v>
      </c>
      <c r="D66">
        <v>19984</v>
      </c>
    </row>
    <row r="67" spans="2:5" x14ac:dyDescent="0.25">
      <c r="B67" t="s">
        <v>3</v>
      </c>
      <c r="C67" s="5">
        <v>22425</v>
      </c>
      <c r="D67">
        <v>21200</v>
      </c>
    </row>
    <row r="70" spans="2:5" x14ac:dyDescent="0.25">
      <c r="B70" t="s">
        <v>61</v>
      </c>
    </row>
    <row r="72" spans="2:5" x14ac:dyDescent="0.25">
      <c r="C72" s="8" t="s">
        <v>51</v>
      </c>
      <c r="D72" t="s">
        <v>52</v>
      </c>
      <c r="E72" t="s">
        <v>53</v>
      </c>
    </row>
    <row r="73" spans="2:5" x14ac:dyDescent="0.25">
      <c r="B73" s="3" t="s">
        <v>0</v>
      </c>
      <c r="C73" s="4">
        <v>7848</v>
      </c>
      <c r="D73" s="4">
        <v>14375</v>
      </c>
      <c r="E73">
        <v>16373</v>
      </c>
    </row>
    <row r="74" spans="2:5" x14ac:dyDescent="0.25">
      <c r="B74" t="s">
        <v>1</v>
      </c>
      <c r="C74">
        <v>10381</v>
      </c>
      <c r="D74">
        <v>16241</v>
      </c>
      <c r="E74">
        <v>18110</v>
      </c>
    </row>
    <row r="75" spans="2:5" x14ac:dyDescent="0.25">
      <c r="B75" t="s">
        <v>2</v>
      </c>
      <c r="C75">
        <v>10300</v>
      </c>
      <c r="D75">
        <v>20454</v>
      </c>
      <c r="E75">
        <v>19984</v>
      </c>
    </row>
    <row r="76" spans="2:5" x14ac:dyDescent="0.25">
      <c r="B76" t="s">
        <v>3</v>
      </c>
      <c r="C76">
        <v>12876</v>
      </c>
      <c r="D76">
        <v>19380</v>
      </c>
      <c r="E76">
        <v>21200</v>
      </c>
    </row>
    <row r="77" spans="2:5" x14ac:dyDescent="0.25">
      <c r="B77" t="s">
        <v>4</v>
      </c>
      <c r="C77">
        <v>14298</v>
      </c>
      <c r="D77">
        <v>16252</v>
      </c>
    </row>
    <row r="78" spans="2:5" x14ac:dyDescent="0.25">
      <c r="B78" t="s">
        <v>5</v>
      </c>
      <c r="C78">
        <v>13064</v>
      </c>
      <c r="D78">
        <v>14566</v>
      </c>
    </row>
    <row r="79" spans="2:5" x14ac:dyDescent="0.25">
      <c r="B79" t="s">
        <v>6</v>
      </c>
      <c r="C79">
        <v>14909</v>
      </c>
      <c r="D79">
        <v>16489</v>
      </c>
    </row>
    <row r="80" spans="2:5" x14ac:dyDescent="0.25">
      <c r="B80" t="s">
        <v>7</v>
      </c>
      <c r="C80">
        <v>16678</v>
      </c>
      <c r="D80">
        <v>17199</v>
      </c>
    </row>
    <row r="81" spans="2:8" x14ac:dyDescent="0.25">
      <c r="B81" t="s">
        <v>8</v>
      </c>
      <c r="C81">
        <v>10414</v>
      </c>
      <c r="D81">
        <v>11592</v>
      </c>
    </row>
    <row r="82" spans="2:8" x14ac:dyDescent="0.25">
      <c r="B82" s="2" t="s">
        <v>25</v>
      </c>
      <c r="C82">
        <v>16685</v>
      </c>
      <c r="D82">
        <v>17664</v>
      </c>
    </row>
    <row r="83" spans="2:8" x14ac:dyDescent="0.25">
      <c r="B83" t="s">
        <v>9</v>
      </c>
      <c r="C83">
        <v>15530</v>
      </c>
      <c r="D83">
        <v>17352</v>
      </c>
    </row>
    <row r="84" spans="2:8" x14ac:dyDescent="0.25">
      <c r="B84" t="s">
        <v>10</v>
      </c>
      <c r="C84">
        <v>16586</v>
      </c>
      <c r="D84">
        <v>20657</v>
      </c>
    </row>
    <row r="90" spans="2:8" x14ac:dyDescent="0.25">
      <c r="B90" t="s">
        <v>62</v>
      </c>
    </row>
    <row r="92" spans="2:8" s="4" customFormat="1" ht="45.1" x14ac:dyDescent="0.25">
      <c r="C92" s="7" t="s">
        <v>15</v>
      </c>
      <c r="F92" s="7"/>
      <c r="H92" s="7"/>
    </row>
    <row r="93" spans="2:8" x14ac:dyDescent="0.25">
      <c r="B93" s="3">
        <v>42826</v>
      </c>
      <c r="C93" s="5">
        <v>25.158684362377382</v>
      </c>
    </row>
    <row r="94" spans="2:8" x14ac:dyDescent="0.25">
      <c r="B94" t="s">
        <v>1</v>
      </c>
      <c r="C94" s="5">
        <v>26.632972445995179</v>
      </c>
    </row>
    <row r="95" spans="2:8" x14ac:dyDescent="0.25">
      <c r="B95" t="s">
        <v>2</v>
      </c>
      <c r="C95" s="5">
        <v>25.704374734845647</v>
      </c>
    </row>
    <row r="96" spans="2:8" x14ac:dyDescent="0.25">
      <c r="B96" t="s">
        <v>3</v>
      </c>
      <c r="C96" s="5">
        <v>29.913576805129633</v>
      </c>
    </row>
    <row r="97" spans="2:3" x14ac:dyDescent="0.25">
      <c r="B97" t="s">
        <v>4</v>
      </c>
      <c r="C97" s="5">
        <v>32.2339202380684</v>
      </c>
    </row>
    <row r="98" spans="2:3" x14ac:dyDescent="0.25">
      <c r="B98" t="s">
        <v>5</v>
      </c>
      <c r="C98" s="5">
        <v>36.77927927927928</v>
      </c>
    </row>
    <row r="99" spans="2:3" x14ac:dyDescent="0.25">
      <c r="B99" t="s">
        <v>6</v>
      </c>
      <c r="C99" s="5">
        <v>40.636157976505224</v>
      </c>
    </row>
    <row r="100" spans="2:3" x14ac:dyDescent="0.25">
      <c r="B100" t="s">
        <v>7</v>
      </c>
      <c r="C100" s="5">
        <v>40.428574891523041</v>
      </c>
    </row>
    <row r="101" spans="2:3" x14ac:dyDescent="0.25">
      <c r="B101" t="s">
        <v>8</v>
      </c>
      <c r="C101" s="5">
        <v>41.599424782296083</v>
      </c>
    </row>
    <row r="102" spans="2:3" x14ac:dyDescent="0.25">
      <c r="B102" s="2">
        <v>43101</v>
      </c>
      <c r="C102" s="5">
        <v>46.441395051075787</v>
      </c>
    </row>
    <row r="103" spans="2:3" x14ac:dyDescent="0.25">
      <c r="B103" t="s">
        <v>9</v>
      </c>
      <c r="C103" s="5">
        <v>46.406693560436274</v>
      </c>
    </row>
    <row r="104" spans="2:3" x14ac:dyDescent="0.25">
      <c r="B104" t="s">
        <v>10</v>
      </c>
      <c r="C104" s="5">
        <v>42.987844387424509</v>
      </c>
    </row>
    <row r="105" spans="2:3" x14ac:dyDescent="0.25">
      <c r="B105" t="s">
        <v>0</v>
      </c>
      <c r="C105" s="5">
        <v>44.814041213330427</v>
      </c>
    </row>
    <row r="106" spans="2:3" x14ac:dyDescent="0.25">
      <c r="B106" t="s">
        <v>1</v>
      </c>
      <c r="C106" s="5">
        <v>43.201042719582908</v>
      </c>
    </row>
    <row r="107" spans="2:3" x14ac:dyDescent="0.25">
      <c r="B107" t="s">
        <v>2</v>
      </c>
      <c r="C107" s="5">
        <v>45.608401899792625</v>
      </c>
    </row>
    <row r="108" spans="2:3" x14ac:dyDescent="0.25">
      <c r="B108" t="s">
        <v>3</v>
      </c>
      <c r="C108" s="5">
        <v>44.637921503593148</v>
      </c>
    </row>
    <row r="109" spans="2:3" x14ac:dyDescent="0.25">
      <c r="B109" t="s">
        <v>4</v>
      </c>
      <c r="C109" s="5">
        <v>41.174533201591039</v>
      </c>
    </row>
    <row r="110" spans="2:3" x14ac:dyDescent="0.25">
      <c r="B110" t="s">
        <v>5</v>
      </c>
      <c r="C110" s="5">
        <v>45.185506886710506</v>
      </c>
    </row>
    <row r="111" spans="2:3" x14ac:dyDescent="0.25">
      <c r="B111" t="s">
        <v>6</v>
      </c>
      <c r="C111" s="5">
        <v>46.708401790266841</v>
      </c>
    </row>
    <row r="112" spans="2:3" x14ac:dyDescent="0.25">
      <c r="B112" t="s">
        <v>7</v>
      </c>
      <c r="C112" s="5">
        <v>47.505800464037122</v>
      </c>
    </row>
    <row r="113" spans="2:5" x14ac:dyDescent="0.25">
      <c r="B113" t="s">
        <v>8</v>
      </c>
      <c r="C113" s="5">
        <v>49.047981721249045</v>
      </c>
    </row>
    <row r="114" spans="2:5" x14ac:dyDescent="0.25">
      <c r="B114" s="2">
        <v>43466</v>
      </c>
      <c r="C114" s="5">
        <v>51.594812478093232</v>
      </c>
    </row>
    <row r="115" spans="2:5" x14ac:dyDescent="0.25">
      <c r="B115" t="s">
        <v>9</v>
      </c>
      <c r="C115" s="5">
        <v>52.602540394700945</v>
      </c>
    </row>
    <row r="116" spans="2:5" x14ac:dyDescent="0.25">
      <c r="B116" t="s">
        <v>10</v>
      </c>
      <c r="C116" s="5">
        <v>54.730678536417358</v>
      </c>
    </row>
    <row r="117" spans="2:5" x14ac:dyDescent="0.25">
      <c r="B117" t="s">
        <v>0</v>
      </c>
      <c r="C117" s="5">
        <v>52.758265128568674</v>
      </c>
    </row>
    <row r="118" spans="2:5" x14ac:dyDescent="0.25">
      <c r="B118" t="s">
        <v>1</v>
      </c>
      <c r="C118" s="5">
        <v>52.313825177653243</v>
      </c>
    </row>
    <row r="119" spans="2:5" x14ac:dyDescent="0.25">
      <c r="B119" t="s">
        <v>2</v>
      </c>
      <c r="C119" s="5">
        <v>49.711442786069654</v>
      </c>
    </row>
    <row r="120" spans="2:5" x14ac:dyDescent="0.25">
      <c r="B120" t="s">
        <v>3</v>
      </c>
      <c r="C120" s="5">
        <v>48.595988538681951</v>
      </c>
    </row>
    <row r="125" spans="2:5" x14ac:dyDescent="0.25">
      <c r="B125" t="s">
        <v>63</v>
      </c>
    </row>
    <row r="127" spans="2:5" x14ac:dyDescent="0.25">
      <c r="C127" s="8">
        <v>2017</v>
      </c>
      <c r="D127">
        <v>2018</v>
      </c>
      <c r="E127">
        <v>2019</v>
      </c>
    </row>
    <row r="128" spans="2:5" x14ac:dyDescent="0.25">
      <c r="B128" s="3" t="s">
        <v>0</v>
      </c>
      <c r="C128" s="5">
        <v>25.158684362377382</v>
      </c>
      <c r="D128" s="5">
        <v>44.814041213330427</v>
      </c>
      <c r="E128" s="5">
        <v>52.758265128568674</v>
      </c>
    </row>
    <row r="129" spans="2:5" x14ac:dyDescent="0.25">
      <c r="B129" t="s">
        <v>1</v>
      </c>
      <c r="C129" s="5">
        <v>26.632972445995179</v>
      </c>
      <c r="D129" s="5">
        <v>43.201042719582908</v>
      </c>
      <c r="E129" s="5">
        <v>52.313825177653243</v>
      </c>
    </row>
    <row r="130" spans="2:5" x14ac:dyDescent="0.25">
      <c r="B130" t="s">
        <v>2</v>
      </c>
      <c r="C130" s="5">
        <v>25.704374734845647</v>
      </c>
      <c r="D130" s="5">
        <v>45.608401899792625</v>
      </c>
      <c r="E130" s="5">
        <v>49.711442786069654</v>
      </c>
    </row>
    <row r="131" spans="2:5" x14ac:dyDescent="0.25">
      <c r="B131" t="s">
        <v>3</v>
      </c>
      <c r="C131" s="5">
        <v>29.913576805129633</v>
      </c>
      <c r="D131" s="5">
        <v>44.637921503593148</v>
      </c>
      <c r="E131" s="5">
        <v>48.6</v>
      </c>
    </row>
    <row r="132" spans="2:5" x14ac:dyDescent="0.25">
      <c r="B132" t="s">
        <v>4</v>
      </c>
      <c r="C132" s="5">
        <v>32.2339202380684</v>
      </c>
      <c r="D132" s="5">
        <v>41.174533201591039</v>
      </c>
    </row>
    <row r="133" spans="2:5" x14ac:dyDescent="0.25">
      <c r="B133" t="s">
        <v>5</v>
      </c>
      <c r="C133" s="5">
        <v>36.77927927927928</v>
      </c>
      <c r="D133" s="5">
        <v>45.185506886710506</v>
      </c>
    </row>
    <row r="134" spans="2:5" x14ac:dyDescent="0.25">
      <c r="B134" t="s">
        <v>6</v>
      </c>
      <c r="C134" s="5">
        <v>40.636157976505224</v>
      </c>
      <c r="D134" s="5">
        <v>46.708401790266841</v>
      </c>
    </row>
    <row r="135" spans="2:5" x14ac:dyDescent="0.25">
      <c r="B135" t="s">
        <v>7</v>
      </c>
      <c r="C135" s="5">
        <v>40.428574891523041</v>
      </c>
      <c r="D135" s="5">
        <v>47.505800464037122</v>
      </c>
    </row>
    <row r="136" spans="2:5" x14ac:dyDescent="0.25">
      <c r="B136" t="s">
        <v>8</v>
      </c>
      <c r="C136" s="5">
        <v>41.599424782296083</v>
      </c>
      <c r="D136" s="5">
        <v>49.047981721249045</v>
      </c>
    </row>
    <row r="137" spans="2:5" x14ac:dyDescent="0.25">
      <c r="B137" s="2">
        <v>43101</v>
      </c>
      <c r="C137" s="5">
        <v>46.441395051075787</v>
      </c>
      <c r="D137" s="5">
        <v>51.594812478093232</v>
      </c>
    </row>
    <row r="138" spans="2:5" x14ac:dyDescent="0.25">
      <c r="B138" t="s">
        <v>9</v>
      </c>
      <c r="C138" s="5">
        <v>46.406693560436274</v>
      </c>
      <c r="D138" s="5">
        <v>52.602540394700945</v>
      </c>
    </row>
    <row r="139" spans="2:5" x14ac:dyDescent="0.25">
      <c r="B139" t="s">
        <v>10</v>
      </c>
      <c r="C139" s="5">
        <v>42.987844387424509</v>
      </c>
      <c r="D139" s="5">
        <v>54.730678536417358</v>
      </c>
    </row>
    <row r="154" spans="1:8" x14ac:dyDescent="0.25">
      <c r="B154" t="s">
        <v>64</v>
      </c>
    </row>
    <row r="159" spans="1:8" s="4" customFormat="1" ht="120.25" x14ac:dyDescent="0.25">
      <c r="C159" s="7" t="s">
        <v>16</v>
      </c>
      <c r="D159" s="4" t="s">
        <v>50</v>
      </c>
      <c r="E159" s="4" t="s">
        <v>18</v>
      </c>
      <c r="F159" s="7" t="s">
        <v>19</v>
      </c>
      <c r="G159" s="4" t="s">
        <v>17</v>
      </c>
      <c r="H159" s="7" t="s">
        <v>58</v>
      </c>
    </row>
    <row r="160" spans="1:8" x14ac:dyDescent="0.25">
      <c r="A160" t="s">
        <v>0</v>
      </c>
      <c r="B160" s="2" t="s">
        <v>20</v>
      </c>
      <c r="C160" s="5">
        <v>15</v>
      </c>
      <c r="D160">
        <v>26</v>
      </c>
      <c r="E160">
        <v>234</v>
      </c>
      <c r="F160" s="5">
        <f>SUM(E160/C160)</f>
        <v>15.6</v>
      </c>
      <c r="G160" s="10">
        <v>829</v>
      </c>
      <c r="H160" s="5">
        <f>SUM(E160/G160)*100</f>
        <v>28.22677925211098</v>
      </c>
    </row>
    <row r="161" spans="2:8" x14ac:dyDescent="0.25">
      <c r="B161" s="2" t="s">
        <v>21</v>
      </c>
      <c r="C161" s="5">
        <v>16</v>
      </c>
      <c r="D161">
        <v>24</v>
      </c>
      <c r="E161">
        <v>255</v>
      </c>
      <c r="F161" s="5">
        <f t="shared" ref="F161:F178" si="0">SUM(E161/C161)</f>
        <v>15.9375</v>
      </c>
      <c r="G161" s="10">
        <v>640</v>
      </c>
      <c r="H161" s="5">
        <f t="shared" ref="H161:H178" si="1">SUM(E161/G161)*100</f>
        <v>39.84375</v>
      </c>
    </row>
    <row r="162" spans="2:8" x14ac:dyDescent="0.25">
      <c r="B162" t="s">
        <v>22</v>
      </c>
      <c r="C162" s="5">
        <v>23</v>
      </c>
      <c r="D162">
        <v>23</v>
      </c>
      <c r="E162">
        <v>343</v>
      </c>
      <c r="F162" s="5">
        <f t="shared" si="0"/>
        <v>14.913043478260869</v>
      </c>
      <c r="G162" s="10">
        <v>859</v>
      </c>
      <c r="H162" s="5">
        <f t="shared" si="1"/>
        <v>39.930151338766009</v>
      </c>
    </row>
    <row r="163" spans="2:8" x14ac:dyDescent="0.25">
      <c r="B163" t="s">
        <v>23</v>
      </c>
      <c r="C163" s="5">
        <v>13</v>
      </c>
      <c r="D163">
        <v>23</v>
      </c>
      <c r="E163">
        <v>204</v>
      </c>
      <c r="F163" s="5">
        <f t="shared" si="0"/>
        <v>15.692307692307692</v>
      </c>
      <c r="G163" s="10">
        <v>671</v>
      </c>
      <c r="H163" s="5">
        <f t="shared" si="1"/>
        <v>30.402384500745157</v>
      </c>
    </row>
    <row r="164" spans="2:8" x14ac:dyDescent="0.25">
      <c r="B164" t="s">
        <v>24</v>
      </c>
      <c r="C164" s="5">
        <v>24</v>
      </c>
      <c r="D164">
        <v>28</v>
      </c>
      <c r="E164">
        <v>421</v>
      </c>
      <c r="F164" s="5">
        <f t="shared" si="0"/>
        <v>17.541666666666668</v>
      </c>
      <c r="G164" s="10">
        <v>770</v>
      </c>
      <c r="H164" s="5">
        <f t="shared" si="1"/>
        <v>54.675324675324674</v>
      </c>
    </row>
    <row r="165" spans="2:8" x14ac:dyDescent="0.25">
      <c r="B165" t="s">
        <v>26</v>
      </c>
      <c r="C165" s="5">
        <v>18</v>
      </c>
      <c r="D165">
        <v>21</v>
      </c>
      <c r="E165">
        <v>271</v>
      </c>
      <c r="F165" s="5">
        <f t="shared" si="0"/>
        <v>15.055555555555555</v>
      </c>
      <c r="G165" s="10">
        <v>977</v>
      </c>
      <c r="H165" s="5">
        <f t="shared" si="1"/>
        <v>27.73797338792221</v>
      </c>
    </row>
    <row r="166" spans="2:8" x14ac:dyDescent="0.25">
      <c r="B166" t="s">
        <v>27</v>
      </c>
      <c r="C166" s="5">
        <v>14</v>
      </c>
      <c r="D166">
        <v>26</v>
      </c>
      <c r="E166">
        <v>231</v>
      </c>
      <c r="F166" s="5">
        <f t="shared" si="0"/>
        <v>16.5</v>
      </c>
      <c r="G166" s="10">
        <v>704</v>
      </c>
      <c r="H166" s="5">
        <f t="shared" si="1"/>
        <v>32.8125</v>
      </c>
    </row>
    <row r="167" spans="2:8" x14ac:dyDescent="0.25">
      <c r="B167" t="s">
        <v>28</v>
      </c>
      <c r="C167" s="5">
        <v>23</v>
      </c>
      <c r="D167">
        <v>44</v>
      </c>
      <c r="E167">
        <v>412</v>
      </c>
      <c r="F167" s="5">
        <f t="shared" si="0"/>
        <v>17.913043478260871</v>
      </c>
      <c r="G167" s="10">
        <v>1093</v>
      </c>
      <c r="H167" s="5">
        <f t="shared" si="1"/>
        <v>37.694419030192137</v>
      </c>
    </row>
    <row r="168" spans="2:8" x14ac:dyDescent="0.25">
      <c r="B168" t="s">
        <v>29</v>
      </c>
      <c r="C168" s="5">
        <v>23</v>
      </c>
      <c r="D168">
        <v>66</v>
      </c>
      <c r="E168">
        <v>425</v>
      </c>
      <c r="F168" s="5">
        <f t="shared" si="0"/>
        <v>18.478260869565219</v>
      </c>
      <c r="G168" s="10">
        <v>845</v>
      </c>
      <c r="H168" s="5">
        <f t="shared" si="1"/>
        <v>50.295857988165679</v>
      </c>
    </row>
    <row r="169" spans="2:8" x14ac:dyDescent="0.25">
      <c r="B169" t="s">
        <v>30</v>
      </c>
      <c r="C169" s="5">
        <v>15</v>
      </c>
      <c r="D169">
        <v>22</v>
      </c>
      <c r="E169">
        <v>258</v>
      </c>
      <c r="F169" s="5">
        <f t="shared" si="0"/>
        <v>17.2</v>
      </c>
      <c r="G169" s="10">
        <v>723</v>
      </c>
      <c r="H169" s="5">
        <f t="shared" si="1"/>
        <v>35.684647302904565</v>
      </c>
    </row>
    <row r="170" spans="2:8" x14ac:dyDescent="0.25">
      <c r="B170" t="s">
        <v>31</v>
      </c>
      <c r="C170" s="5">
        <v>12</v>
      </c>
      <c r="D170">
        <v>24</v>
      </c>
      <c r="E170">
        <v>199</v>
      </c>
      <c r="F170" s="5">
        <f t="shared" si="0"/>
        <v>16.583333333333332</v>
      </c>
      <c r="G170" s="10">
        <v>973</v>
      </c>
      <c r="H170" s="5">
        <f t="shared" si="1"/>
        <v>20.452209660842755</v>
      </c>
    </row>
    <row r="171" spans="2:8" x14ac:dyDescent="0.25">
      <c r="B171" t="s">
        <v>32</v>
      </c>
      <c r="C171" s="5">
        <v>13</v>
      </c>
      <c r="D171">
        <v>21</v>
      </c>
      <c r="E171">
        <v>216</v>
      </c>
      <c r="F171" s="5">
        <f t="shared" si="0"/>
        <v>16.615384615384617</v>
      </c>
      <c r="G171" s="10">
        <v>692</v>
      </c>
      <c r="H171" s="5">
        <f t="shared" si="1"/>
        <v>31.213872832369944</v>
      </c>
    </row>
    <row r="172" spans="2:8" x14ac:dyDescent="0.25">
      <c r="B172" t="s">
        <v>33</v>
      </c>
      <c r="C172" s="5">
        <v>11</v>
      </c>
      <c r="D172">
        <v>21</v>
      </c>
      <c r="E172">
        <v>192</v>
      </c>
      <c r="F172" s="5">
        <f t="shared" si="0"/>
        <v>17.454545454545453</v>
      </c>
      <c r="G172" s="10">
        <v>719</v>
      </c>
      <c r="H172" s="5">
        <f t="shared" si="1"/>
        <v>26.703755215577189</v>
      </c>
    </row>
    <row r="173" spans="2:8" x14ac:dyDescent="0.25">
      <c r="B173" t="s">
        <v>36</v>
      </c>
      <c r="C173" s="5">
        <v>12</v>
      </c>
      <c r="D173">
        <v>22</v>
      </c>
      <c r="E173">
        <v>206</v>
      </c>
      <c r="F173" s="5">
        <f t="shared" si="0"/>
        <v>17.166666666666668</v>
      </c>
      <c r="G173" s="10">
        <v>702</v>
      </c>
      <c r="H173" s="5">
        <f t="shared" si="1"/>
        <v>29.344729344729341</v>
      </c>
    </row>
    <row r="174" spans="2:8" x14ac:dyDescent="0.25">
      <c r="B174" t="s">
        <v>37</v>
      </c>
      <c r="C174" s="5">
        <v>9</v>
      </c>
      <c r="D174">
        <v>23</v>
      </c>
      <c r="E174">
        <v>153</v>
      </c>
      <c r="F174" s="5">
        <f t="shared" si="0"/>
        <v>17</v>
      </c>
      <c r="G174" s="10">
        <v>654</v>
      </c>
      <c r="H174" s="5">
        <f t="shared" si="1"/>
        <v>23.394495412844037</v>
      </c>
    </row>
    <row r="175" spans="2:8" x14ac:dyDescent="0.25">
      <c r="B175" t="s">
        <v>38</v>
      </c>
      <c r="C175" s="5">
        <v>17</v>
      </c>
      <c r="D175">
        <v>24</v>
      </c>
      <c r="E175">
        <v>290</v>
      </c>
      <c r="F175" s="5">
        <f t="shared" si="0"/>
        <v>17.058823529411764</v>
      </c>
      <c r="G175" s="10">
        <v>824</v>
      </c>
      <c r="H175" s="5">
        <f t="shared" si="1"/>
        <v>35.194174757281552</v>
      </c>
    </row>
    <row r="176" spans="2:8" x14ac:dyDescent="0.25">
      <c r="B176" t="s">
        <v>39</v>
      </c>
      <c r="C176" s="5">
        <v>9</v>
      </c>
      <c r="D176">
        <v>18</v>
      </c>
      <c r="E176">
        <v>143</v>
      </c>
      <c r="F176" s="5">
        <f t="shared" si="0"/>
        <v>15.888888888888889</v>
      </c>
      <c r="G176" s="10">
        <v>443</v>
      </c>
      <c r="H176" s="5">
        <f t="shared" si="1"/>
        <v>32.279909706546277</v>
      </c>
    </row>
    <row r="177" spans="1:10" x14ac:dyDescent="0.25">
      <c r="B177" t="s">
        <v>40</v>
      </c>
      <c r="C177" s="5">
        <v>19</v>
      </c>
      <c r="D177">
        <v>29</v>
      </c>
      <c r="E177">
        <v>367</v>
      </c>
      <c r="F177" s="5">
        <f t="shared" si="0"/>
        <v>19.315789473684209</v>
      </c>
      <c r="G177" s="10">
        <v>692</v>
      </c>
      <c r="H177" s="5">
        <f t="shared" si="1"/>
        <v>53.034682080924853</v>
      </c>
    </row>
    <row r="178" spans="1:10" x14ac:dyDescent="0.25">
      <c r="B178" t="s">
        <v>41</v>
      </c>
      <c r="C178" s="5">
        <v>14</v>
      </c>
      <c r="D178">
        <v>21</v>
      </c>
      <c r="E178">
        <v>233</v>
      </c>
      <c r="F178" s="5">
        <f t="shared" si="0"/>
        <v>16.642857142857142</v>
      </c>
      <c r="G178" s="10">
        <v>851</v>
      </c>
      <c r="H178" s="5">
        <f t="shared" si="1"/>
        <v>27.379553466509986</v>
      </c>
    </row>
    <row r="179" spans="1:10" x14ac:dyDescent="0.25">
      <c r="G179" s="10"/>
    </row>
    <row r="180" spans="1:10" x14ac:dyDescent="0.25">
      <c r="C180" s="5">
        <f t="shared" ref="C180:H180" si="2">SUM(C160:C178)/COUNT(C160:C178)</f>
        <v>15.789473684210526</v>
      </c>
      <c r="D180" s="5">
        <f t="shared" si="2"/>
        <v>26.631578947368421</v>
      </c>
      <c r="E180" s="5">
        <f t="shared" si="2"/>
        <v>265.94736842105266</v>
      </c>
      <c r="F180" s="5">
        <f t="shared" si="2"/>
        <v>16.766192991862578</v>
      </c>
      <c r="G180" s="5">
        <f t="shared" si="2"/>
        <v>771.63157894736844</v>
      </c>
      <c r="H180" s="5">
        <f t="shared" si="2"/>
        <v>34.542166839671438</v>
      </c>
    </row>
    <row r="181" spans="1:10" x14ac:dyDescent="0.25">
      <c r="A181" s="4"/>
      <c r="B181" s="4"/>
      <c r="C181" s="7"/>
      <c r="D181" s="4"/>
      <c r="E181" s="4"/>
      <c r="F181" s="7"/>
      <c r="G181" s="4"/>
      <c r="H181" s="7"/>
      <c r="J181" s="9"/>
    </row>
    <row r="182" spans="1:10" ht="120.25" x14ac:dyDescent="0.25">
      <c r="C182" s="7" t="s">
        <v>16</v>
      </c>
      <c r="D182" s="4" t="s">
        <v>50</v>
      </c>
      <c r="E182" s="4" t="s">
        <v>18</v>
      </c>
      <c r="F182" s="7" t="s">
        <v>19</v>
      </c>
      <c r="G182" s="4" t="s">
        <v>17</v>
      </c>
      <c r="H182" s="7" t="s">
        <v>58</v>
      </c>
    </row>
    <row r="183" spans="1:10" x14ac:dyDescent="0.25">
      <c r="A183" t="s">
        <v>1</v>
      </c>
      <c r="B183" t="s">
        <v>42</v>
      </c>
      <c r="C183" s="5">
        <v>13</v>
      </c>
      <c r="D183">
        <v>21</v>
      </c>
      <c r="E183">
        <v>211</v>
      </c>
      <c r="F183" s="5">
        <f t="shared" ref="F183:F203" si="3">SUM(E183/C183)</f>
        <v>16.23076923076923</v>
      </c>
      <c r="G183" s="10">
        <v>679</v>
      </c>
      <c r="H183" s="5">
        <f t="shared" ref="H183:H203" si="4">SUM(E183/G183)*100</f>
        <v>31.075110456553755</v>
      </c>
    </row>
    <row r="184" spans="1:10" x14ac:dyDescent="0.25">
      <c r="B184" t="s">
        <v>20</v>
      </c>
      <c r="C184" s="5">
        <v>20</v>
      </c>
      <c r="D184">
        <v>23</v>
      </c>
      <c r="E184">
        <v>338</v>
      </c>
      <c r="F184" s="5">
        <f t="shared" si="3"/>
        <v>16.899999999999999</v>
      </c>
      <c r="G184" s="10">
        <v>900</v>
      </c>
      <c r="H184" s="5">
        <f t="shared" si="4"/>
        <v>37.55555555555555</v>
      </c>
    </row>
    <row r="185" spans="1:10" x14ac:dyDescent="0.25">
      <c r="B185" s="2" t="s">
        <v>21</v>
      </c>
      <c r="C185" s="5">
        <v>14</v>
      </c>
      <c r="D185">
        <v>24</v>
      </c>
      <c r="E185">
        <v>253</v>
      </c>
      <c r="F185" s="5">
        <f t="shared" si="3"/>
        <v>18.071428571428573</v>
      </c>
      <c r="G185" s="10">
        <v>729</v>
      </c>
      <c r="H185" s="5">
        <f t="shared" si="4"/>
        <v>34.705075445816185</v>
      </c>
    </row>
    <row r="186" spans="1:10" x14ac:dyDescent="0.25">
      <c r="B186" t="s">
        <v>43</v>
      </c>
      <c r="C186" s="5">
        <v>23</v>
      </c>
      <c r="D186">
        <v>21</v>
      </c>
      <c r="E186">
        <v>368</v>
      </c>
      <c r="F186" s="5">
        <f t="shared" si="3"/>
        <v>16</v>
      </c>
      <c r="G186" s="10">
        <v>1024</v>
      </c>
      <c r="H186" s="5">
        <f t="shared" si="4"/>
        <v>35.9375</v>
      </c>
    </row>
    <row r="187" spans="1:10" x14ac:dyDescent="0.25">
      <c r="B187" t="s">
        <v>44</v>
      </c>
      <c r="C187" s="5">
        <v>16</v>
      </c>
      <c r="D187">
        <v>21</v>
      </c>
      <c r="E187">
        <v>281</v>
      </c>
      <c r="F187" s="5">
        <f t="shared" si="3"/>
        <v>17.5625</v>
      </c>
      <c r="G187" s="10">
        <v>702</v>
      </c>
      <c r="H187" s="5">
        <f t="shared" si="4"/>
        <v>40.028490028490026</v>
      </c>
    </row>
    <row r="188" spans="1:10" x14ac:dyDescent="0.25">
      <c r="B188" t="s">
        <v>26</v>
      </c>
      <c r="C188" s="5">
        <v>19</v>
      </c>
      <c r="D188">
        <v>22</v>
      </c>
      <c r="E188">
        <v>327</v>
      </c>
      <c r="F188" s="5">
        <f t="shared" si="3"/>
        <v>17.210526315789473</v>
      </c>
      <c r="G188" s="10">
        <v>958</v>
      </c>
      <c r="H188" s="5">
        <f t="shared" si="4"/>
        <v>34.133611691022963</v>
      </c>
    </row>
    <row r="189" spans="1:10" x14ac:dyDescent="0.25">
      <c r="B189" t="s">
        <v>27</v>
      </c>
      <c r="C189" s="5">
        <v>17</v>
      </c>
      <c r="D189">
        <v>24</v>
      </c>
      <c r="E189">
        <v>299</v>
      </c>
      <c r="F189" s="5">
        <f t="shared" si="3"/>
        <v>17.588235294117649</v>
      </c>
      <c r="G189" s="10">
        <v>787</v>
      </c>
      <c r="H189" s="5">
        <f t="shared" si="4"/>
        <v>37.99237611181703</v>
      </c>
    </row>
    <row r="190" spans="1:10" x14ac:dyDescent="0.25">
      <c r="B190" t="s">
        <v>28</v>
      </c>
      <c r="C190" s="5">
        <v>20</v>
      </c>
      <c r="D190">
        <v>22</v>
      </c>
      <c r="E190">
        <v>324</v>
      </c>
      <c r="F190" s="5">
        <f t="shared" si="3"/>
        <v>16.2</v>
      </c>
      <c r="G190" s="10">
        <v>786</v>
      </c>
      <c r="H190" s="5">
        <f t="shared" si="4"/>
        <v>41.221374045801525</v>
      </c>
    </row>
    <row r="191" spans="1:10" x14ac:dyDescent="0.25">
      <c r="B191" t="s">
        <v>45</v>
      </c>
      <c r="C191" s="5">
        <v>18</v>
      </c>
      <c r="D191">
        <v>189</v>
      </c>
      <c r="E191">
        <v>467</v>
      </c>
      <c r="F191" s="5">
        <f t="shared" si="3"/>
        <v>25.944444444444443</v>
      </c>
      <c r="G191" s="10">
        <v>975</v>
      </c>
      <c r="H191" s="5">
        <f t="shared" si="4"/>
        <v>47.897435897435898</v>
      </c>
    </row>
    <row r="192" spans="1:10" x14ac:dyDescent="0.25">
      <c r="B192" t="s">
        <v>46</v>
      </c>
      <c r="C192" s="5">
        <v>17</v>
      </c>
      <c r="D192">
        <v>92</v>
      </c>
      <c r="E192">
        <v>352</v>
      </c>
      <c r="F192" s="5">
        <f t="shared" si="3"/>
        <v>20.705882352941178</v>
      </c>
      <c r="G192" s="10">
        <v>755</v>
      </c>
      <c r="H192" s="5">
        <f t="shared" si="4"/>
        <v>46.622516556291394</v>
      </c>
    </row>
    <row r="193" spans="1:10" x14ac:dyDescent="0.25">
      <c r="B193" t="s">
        <v>31</v>
      </c>
      <c r="C193" s="5">
        <v>17</v>
      </c>
      <c r="D193">
        <v>35</v>
      </c>
      <c r="E193">
        <v>303</v>
      </c>
      <c r="F193" s="5">
        <f t="shared" si="3"/>
        <v>17.823529411764707</v>
      </c>
      <c r="G193" s="10">
        <v>898</v>
      </c>
      <c r="H193" s="5">
        <f t="shared" si="4"/>
        <v>33.741648106904229</v>
      </c>
      <c r="I193" s="9"/>
      <c r="J193" s="9"/>
    </row>
    <row r="194" spans="1:10" x14ac:dyDescent="0.25">
      <c r="B194" t="s">
        <v>32</v>
      </c>
      <c r="C194" s="5">
        <v>17</v>
      </c>
      <c r="D194">
        <v>63</v>
      </c>
      <c r="E194">
        <v>348</v>
      </c>
      <c r="F194" s="5">
        <f t="shared" si="3"/>
        <v>20.470588235294116</v>
      </c>
      <c r="G194" s="10">
        <v>740</v>
      </c>
      <c r="H194" s="5">
        <f t="shared" si="4"/>
        <v>47.027027027027032</v>
      </c>
    </row>
    <row r="195" spans="1:10" x14ac:dyDescent="0.25">
      <c r="B195" t="s">
        <v>33</v>
      </c>
      <c r="C195" s="5">
        <v>21</v>
      </c>
      <c r="D195">
        <v>28</v>
      </c>
      <c r="E195">
        <v>384</v>
      </c>
      <c r="F195" s="5">
        <f t="shared" si="3"/>
        <v>18.285714285714285</v>
      </c>
      <c r="G195" s="10">
        <v>935</v>
      </c>
      <c r="H195" s="5">
        <f t="shared" si="4"/>
        <v>41.069518716577541</v>
      </c>
    </row>
    <row r="196" spans="1:10" x14ac:dyDescent="0.25">
      <c r="B196" t="s">
        <v>34</v>
      </c>
      <c r="C196" s="5">
        <v>17</v>
      </c>
      <c r="D196">
        <v>20</v>
      </c>
      <c r="E196">
        <v>278</v>
      </c>
      <c r="F196" s="5">
        <f t="shared" si="3"/>
        <v>16.352941176470587</v>
      </c>
      <c r="G196" s="10">
        <v>992</v>
      </c>
      <c r="H196" s="5">
        <f t="shared" si="4"/>
        <v>28.024193548387093</v>
      </c>
    </row>
    <row r="197" spans="1:10" x14ac:dyDescent="0.25">
      <c r="B197" t="s">
        <v>35</v>
      </c>
      <c r="C197" s="5">
        <v>9</v>
      </c>
      <c r="D197">
        <v>22</v>
      </c>
      <c r="E197">
        <v>162</v>
      </c>
      <c r="F197" s="5">
        <f t="shared" si="3"/>
        <v>18</v>
      </c>
      <c r="G197" s="10">
        <v>735</v>
      </c>
      <c r="H197" s="5">
        <f t="shared" si="4"/>
        <v>22.040816326530614</v>
      </c>
    </row>
    <row r="198" spans="1:10" x14ac:dyDescent="0.25">
      <c r="B198" t="s">
        <v>36</v>
      </c>
      <c r="C198" s="5">
        <v>15</v>
      </c>
      <c r="D198">
        <v>23</v>
      </c>
      <c r="E198">
        <v>261</v>
      </c>
      <c r="F198" s="5">
        <f t="shared" si="3"/>
        <v>17.399999999999999</v>
      </c>
      <c r="G198" s="10">
        <v>779</v>
      </c>
      <c r="H198" s="5">
        <f t="shared" si="4"/>
        <v>33.504492939666235</v>
      </c>
    </row>
    <row r="199" spans="1:10" x14ac:dyDescent="0.25">
      <c r="B199" t="s">
        <v>37</v>
      </c>
      <c r="C199" s="5">
        <v>11</v>
      </c>
      <c r="D199">
        <v>29</v>
      </c>
      <c r="E199">
        <v>206</v>
      </c>
      <c r="F199" s="5">
        <f t="shared" si="3"/>
        <v>18.727272727272727</v>
      </c>
      <c r="G199" s="10">
        <v>751</v>
      </c>
      <c r="H199" s="5">
        <f t="shared" si="4"/>
        <v>27.430093209054597</v>
      </c>
    </row>
    <row r="200" spans="1:10" x14ac:dyDescent="0.25">
      <c r="B200" t="s">
        <v>47</v>
      </c>
      <c r="C200" s="5">
        <v>14</v>
      </c>
      <c r="D200">
        <v>20</v>
      </c>
      <c r="E200">
        <v>223</v>
      </c>
      <c r="F200" s="5">
        <f t="shared" si="3"/>
        <v>15.928571428571429</v>
      </c>
      <c r="G200" s="10">
        <v>826</v>
      </c>
      <c r="H200" s="5">
        <f t="shared" si="4"/>
        <v>26.997578692493946</v>
      </c>
    </row>
    <row r="201" spans="1:10" x14ac:dyDescent="0.25">
      <c r="B201" t="s">
        <v>48</v>
      </c>
      <c r="C201" s="5">
        <v>8</v>
      </c>
      <c r="D201">
        <v>20</v>
      </c>
      <c r="E201">
        <v>137</v>
      </c>
      <c r="F201" s="5">
        <f t="shared" si="3"/>
        <v>17.125</v>
      </c>
      <c r="G201" s="10">
        <v>695</v>
      </c>
      <c r="H201" s="5">
        <f t="shared" si="4"/>
        <v>19.71223021582734</v>
      </c>
    </row>
    <row r="202" spans="1:10" x14ac:dyDescent="0.25">
      <c r="B202" t="s">
        <v>41</v>
      </c>
      <c r="C202" s="5">
        <v>19</v>
      </c>
      <c r="D202">
        <v>21</v>
      </c>
      <c r="E202">
        <v>306</v>
      </c>
      <c r="F202" s="5">
        <f t="shared" si="3"/>
        <v>16.105263157894736</v>
      </c>
      <c r="G202" s="10">
        <v>862</v>
      </c>
      <c r="H202" s="5">
        <f t="shared" si="4"/>
        <v>35.498839907192576</v>
      </c>
    </row>
    <row r="203" spans="1:10" x14ac:dyDescent="0.25">
      <c r="B203" t="s">
        <v>49</v>
      </c>
      <c r="C203" s="5">
        <v>7</v>
      </c>
      <c r="D203">
        <v>24</v>
      </c>
      <c r="E203">
        <v>119</v>
      </c>
      <c r="F203" s="5">
        <f t="shared" si="3"/>
        <v>17</v>
      </c>
      <c r="G203" s="10">
        <v>695</v>
      </c>
      <c r="H203" s="5">
        <f t="shared" si="4"/>
        <v>17.122302158273381</v>
      </c>
    </row>
    <row r="205" spans="1:10" x14ac:dyDescent="0.25">
      <c r="C205" s="5">
        <f>SUM(C183:C203)/COUNT(C183:C203)</f>
        <v>15.80952380952381</v>
      </c>
      <c r="D205" s="5">
        <f t="shared" ref="D205:H205" si="5">SUM(D183:D203)/COUNT(D183:D203)</f>
        <v>36.38095238095238</v>
      </c>
      <c r="E205" s="5">
        <f t="shared" si="5"/>
        <v>283.1904761904762</v>
      </c>
      <c r="F205" s="5">
        <f t="shared" si="5"/>
        <v>17.887269839641576</v>
      </c>
      <c r="G205" s="5">
        <f t="shared" si="5"/>
        <v>819.19047619047615</v>
      </c>
      <c r="H205" s="5">
        <f t="shared" si="5"/>
        <v>34.25418031603423</v>
      </c>
    </row>
    <row r="206" spans="1:10" x14ac:dyDescent="0.25">
      <c r="D206" s="5"/>
      <c r="E206" s="5"/>
      <c r="G206" s="5"/>
    </row>
    <row r="207" spans="1:10" ht="120.25" x14ac:dyDescent="0.25">
      <c r="A207" s="11"/>
      <c r="B207" s="11"/>
      <c r="C207" s="7" t="s">
        <v>16</v>
      </c>
      <c r="D207" s="4" t="s">
        <v>50</v>
      </c>
      <c r="E207" s="4" t="s">
        <v>18</v>
      </c>
      <c r="F207" s="7" t="s">
        <v>19</v>
      </c>
      <c r="G207" s="4" t="s">
        <v>17</v>
      </c>
      <c r="H207" s="7" t="s">
        <v>58</v>
      </c>
    </row>
    <row r="208" spans="1:10" x14ac:dyDescent="0.25">
      <c r="A208" s="12" t="s">
        <v>2</v>
      </c>
      <c r="B208" s="13" t="s">
        <v>42</v>
      </c>
      <c r="C208" s="13">
        <v>18</v>
      </c>
      <c r="D208" s="13">
        <v>24</v>
      </c>
      <c r="E208" s="13">
        <v>301</v>
      </c>
      <c r="F208" s="14">
        <f t="shared" ref="F208:F228" si="6">SUM(E208/C208)</f>
        <v>16.722222222222221</v>
      </c>
      <c r="G208" s="13">
        <v>695</v>
      </c>
      <c r="H208" s="14">
        <f t="shared" ref="H208:H228" si="7">SUM(E208/G208)*100</f>
        <v>43.309352517985609</v>
      </c>
    </row>
    <row r="209" spans="1:8" x14ac:dyDescent="0.25">
      <c r="A209" s="12"/>
      <c r="B209" s="13" t="s">
        <v>54</v>
      </c>
      <c r="C209" s="13">
        <v>19</v>
      </c>
      <c r="D209" s="13">
        <v>22</v>
      </c>
      <c r="E209" s="13">
        <v>320</v>
      </c>
      <c r="F209" s="14">
        <f t="shared" si="6"/>
        <v>16.842105263157894</v>
      </c>
      <c r="G209" s="13">
        <v>1090</v>
      </c>
      <c r="H209" s="14">
        <f t="shared" si="7"/>
        <v>29.357798165137616</v>
      </c>
    </row>
    <row r="210" spans="1:8" x14ac:dyDescent="0.25">
      <c r="A210" s="12"/>
      <c r="B210" s="13" t="s">
        <v>23</v>
      </c>
      <c r="C210" s="13">
        <v>25</v>
      </c>
      <c r="D210" s="13">
        <v>21</v>
      </c>
      <c r="E210" s="13">
        <v>427</v>
      </c>
      <c r="F210" s="14">
        <f t="shared" si="6"/>
        <v>17.079999999999998</v>
      </c>
      <c r="G210" s="13">
        <v>947</v>
      </c>
      <c r="H210" s="14">
        <f t="shared" si="7"/>
        <v>45.089757127771911</v>
      </c>
    </row>
    <row r="211" spans="1:8" x14ac:dyDescent="0.25">
      <c r="A211" s="12"/>
      <c r="B211" s="13" t="s">
        <v>24</v>
      </c>
      <c r="C211" s="13">
        <v>21</v>
      </c>
      <c r="D211" s="13">
        <v>21</v>
      </c>
      <c r="E211" s="13">
        <v>370</v>
      </c>
      <c r="F211" s="14">
        <f t="shared" si="6"/>
        <v>17.61904761904762</v>
      </c>
      <c r="G211" s="13">
        <v>1104</v>
      </c>
      <c r="H211" s="14">
        <f t="shared" si="7"/>
        <v>33.514492753623188</v>
      </c>
    </row>
    <row r="212" spans="1:8" x14ac:dyDescent="0.25">
      <c r="A212" s="12"/>
      <c r="B212" s="13" t="s">
        <v>43</v>
      </c>
      <c r="C212" s="13">
        <v>13</v>
      </c>
      <c r="D212" s="13">
        <v>21</v>
      </c>
      <c r="E212" s="13">
        <v>239</v>
      </c>
      <c r="F212" s="14">
        <f t="shared" si="6"/>
        <v>18.384615384615383</v>
      </c>
      <c r="G212" s="13">
        <v>807</v>
      </c>
      <c r="H212" s="14">
        <f t="shared" si="7"/>
        <v>29.615861214374224</v>
      </c>
    </row>
    <row r="213" spans="1:8" x14ac:dyDescent="0.25">
      <c r="A213" s="12"/>
      <c r="B213" s="13" t="s">
        <v>44</v>
      </c>
      <c r="C213" s="13">
        <v>18</v>
      </c>
      <c r="D213" s="13">
        <v>22</v>
      </c>
      <c r="E213" s="13">
        <v>321</v>
      </c>
      <c r="F213" s="14">
        <f t="shared" si="6"/>
        <v>17.833333333333332</v>
      </c>
      <c r="G213" s="13">
        <v>836</v>
      </c>
      <c r="H213" s="14">
        <f t="shared" si="7"/>
        <v>38.397129186602868</v>
      </c>
    </row>
    <row r="214" spans="1:8" x14ac:dyDescent="0.25">
      <c r="A214" s="12"/>
      <c r="B214" s="13" t="s">
        <v>28</v>
      </c>
      <c r="C214" s="13">
        <v>22</v>
      </c>
      <c r="D214" s="13">
        <v>22</v>
      </c>
      <c r="E214" s="13">
        <v>334</v>
      </c>
      <c r="F214" s="14">
        <f t="shared" si="6"/>
        <v>15.181818181818182</v>
      </c>
      <c r="G214" s="13">
        <v>1135</v>
      </c>
      <c r="H214" s="14">
        <f t="shared" si="7"/>
        <v>29.427312775330392</v>
      </c>
    </row>
    <row r="215" spans="1:8" x14ac:dyDescent="0.25">
      <c r="A215" s="12"/>
      <c r="B215" s="13" t="s">
        <v>29</v>
      </c>
      <c r="C215" s="13">
        <v>19</v>
      </c>
      <c r="D215" s="13">
        <v>26</v>
      </c>
      <c r="E215" s="13">
        <v>313</v>
      </c>
      <c r="F215" s="14">
        <f t="shared" si="6"/>
        <v>16.473684210526315</v>
      </c>
      <c r="G215" s="13">
        <v>963</v>
      </c>
      <c r="H215" s="14">
        <f t="shared" si="7"/>
        <v>32.50259605399792</v>
      </c>
    </row>
    <row r="216" spans="1:8" x14ac:dyDescent="0.25">
      <c r="A216" s="12"/>
      <c r="B216" s="13" t="s">
        <v>30</v>
      </c>
      <c r="C216" s="13">
        <v>19</v>
      </c>
      <c r="D216" s="13">
        <v>30</v>
      </c>
      <c r="E216" s="13">
        <v>332</v>
      </c>
      <c r="F216" s="14">
        <f t="shared" si="6"/>
        <v>17.473684210526315</v>
      </c>
      <c r="G216" s="13">
        <v>1151</v>
      </c>
      <c r="H216" s="14">
        <f t="shared" si="7"/>
        <v>28.844483058210251</v>
      </c>
    </row>
    <row r="217" spans="1:8" x14ac:dyDescent="0.25">
      <c r="A217" s="12"/>
      <c r="B217" s="13" t="s">
        <v>45</v>
      </c>
      <c r="C217" s="13">
        <v>14</v>
      </c>
      <c r="D217" s="13">
        <v>21</v>
      </c>
      <c r="E217" s="13">
        <v>225</v>
      </c>
      <c r="F217" s="14">
        <f t="shared" si="6"/>
        <v>16.071428571428573</v>
      </c>
      <c r="G217" s="13">
        <v>815</v>
      </c>
      <c r="H217" s="14">
        <f t="shared" si="7"/>
        <v>27.607361963190186</v>
      </c>
    </row>
    <row r="218" spans="1:8" x14ac:dyDescent="0.25">
      <c r="A218" s="12"/>
      <c r="B218" s="13" t="s">
        <v>46</v>
      </c>
      <c r="C218" s="13">
        <v>20</v>
      </c>
      <c r="D218" s="13">
        <v>25</v>
      </c>
      <c r="E218" s="13">
        <v>361</v>
      </c>
      <c r="F218" s="14">
        <f t="shared" si="6"/>
        <v>18.05</v>
      </c>
      <c r="G218" s="13">
        <v>867</v>
      </c>
      <c r="H218" s="14">
        <f t="shared" si="7"/>
        <v>41.637831603229522</v>
      </c>
    </row>
    <row r="219" spans="1:8" x14ac:dyDescent="0.25">
      <c r="A219" s="12"/>
      <c r="B219" s="13" t="s">
        <v>33</v>
      </c>
      <c r="C219" s="13">
        <v>18</v>
      </c>
      <c r="D219" s="13">
        <v>18</v>
      </c>
      <c r="E219" s="13">
        <v>288</v>
      </c>
      <c r="F219" s="14">
        <f t="shared" si="6"/>
        <v>16</v>
      </c>
      <c r="G219" s="13">
        <v>1076</v>
      </c>
      <c r="H219" s="14">
        <f t="shared" si="7"/>
        <v>26.765799256505574</v>
      </c>
    </row>
    <row r="220" spans="1:8" x14ac:dyDescent="0.25">
      <c r="A220" s="12"/>
      <c r="B220" s="13" t="s">
        <v>55</v>
      </c>
      <c r="C220" s="13">
        <v>13</v>
      </c>
      <c r="D220" s="13">
        <v>23</v>
      </c>
      <c r="E220" s="13">
        <v>217</v>
      </c>
      <c r="F220" s="14">
        <f t="shared" si="6"/>
        <v>16.692307692307693</v>
      </c>
      <c r="G220" s="13">
        <v>809</v>
      </c>
      <c r="H220" s="14">
        <f t="shared" si="7"/>
        <v>26.823238566131025</v>
      </c>
    </row>
    <row r="221" spans="1:8" x14ac:dyDescent="0.25">
      <c r="A221" s="12"/>
      <c r="B221" s="13" t="s">
        <v>56</v>
      </c>
      <c r="C221" s="13">
        <v>22</v>
      </c>
      <c r="D221" s="13">
        <v>27</v>
      </c>
      <c r="E221" s="13">
        <v>391</v>
      </c>
      <c r="F221" s="14">
        <f t="shared" si="6"/>
        <v>17.772727272727273</v>
      </c>
      <c r="G221" s="13">
        <v>1153</v>
      </c>
      <c r="H221" s="14">
        <f t="shared" si="7"/>
        <v>33.911535125758888</v>
      </c>
    </row>
    <row r="222" spans="1:8" x14ac:dyDescent="0.25">
      <c r="A222" s="12"/>
      <c r="B222" s="13" t="s">
        <v>34</v>
      </c>
      <c r="C222" s="13">
        <v>18</v>
      </c>
      <c r="D222" s="13">
        <v>30</v>
      </c>
      <c r="E222" s="13">
        <v>315</v>
      </c>
      <c r="F222" s="14">
        <f t="shared" si="6"/>
        <v>17.5</v>
      </c>
      <c r="G222" s="13">
        <v>772</v>
      </c>
      <c r="H222" s="14">
        <f t="shared" si="7"/>
        <v>40.803108808290155</v>
      </c>
    </row>
    <row r="223" spans="1:8" x14ac:dyDescent="0.25">
      <c r="A223" s="12"/>
      <c r="B223" s="13" t="s">
        <v>35</v>
      </c>
      <c r="C223" s="13">
        <v>22</v>
      </c>
      <c r="D223" s="13">
        <v>24</v>
      </c>
      <c r="E223" s="13">
        <v>411</v>
      </c>
      <c r="F223" s="14">
        <f t="shared" si="6"/>
        <v>18.681818181818183</v>
      </c>
      <c r="G223" s="13">
        <v>887</v>
      </c>
      <c r="H223" s="14">
        <f t="shared" si="7"/>
        <v>46.33596392333709</v>
      </c>
    </row>
    <row r="224" spans="1:8" x14ac:dyDescent="0.25">
      <c r="A224" s="12"/>
      <c r="B224" s="13" t="s">
        <v>38</v>
      </c>
      <c r="C224" s="13">
        <v>25</v>
      </c>
      <c r="D224" s="13">
        <v>23</v>
      </c>
      <c r="E224" s="13">
        <v>418</v>
      </c>
      <c r="F224" s="14">
        <f t="shared" si="6"/>
        <v>16.72</v>
      </c>
      <c r="G224" s="13">
        <v>1218</v>
      </c>
      <c r="H224" s="14">
        <f t="shared" si="7"/>
        <v>34.318555008210183</v>
      </c>
    </row>
    <row r="225" spans="1:8" x14ac:dyDescent="0.25">
      <c r="A225" s="12"/>
      <c r="B225" s="13" t="s">
        <v>39</v>
      </c>
      <c r="C225" s="13">
        <v>27</v>
      </c>
      <c r="D225" s="13">
        <v>22</v>
      </c>
      <c r="E225" s="13">
        <v>467</v>
      </c>
      <c r="F225" s="14">
        <f t="shared" si="6"/>
        <v>17.296296296296298</v>
      </c>
      <c r="G225" s="13">
        <v>1014</v>
      </c>
      <c r="H225" s="14">
        <f t="shared" si="7"/>
        <v>46.055226824457598</v>
      </c>
    </row>
    <row r="226" spans="1:8" x14ac:dyDescent="0.25">
      <c r="A226" s="12"/>
      <c r="B226" s="13" t="s">
        <v>40</v>
      </c>
      <c r="C226" s="13">
        <v>22</v>
      </c>
      <c r="D226" s="13">
        <v>21</v>
      </c>
      <c r="E226" s="13">
        <v>369</v>
      </c>
      <c r="F226" s="14">
        <f t="shared" si="6"/>
        <v>16.772727272727273</v>
      </c>
      <c r="G226" s="13">
        <v>1174</v>
      </c>
      <c r="H226" s="14">
        <f t="shared" si="7"/>
        <v>31.431005110732542</v>
      </c>
    </row>
    <row r="227" spans="1:8" x14ac:dyDescent="0.25">
      <c r="A227" s="12"/>
      <c r="B227" s="13" t="s">
        <v>47</v>
      </c>
      <c r="C227" s="13">
        <v>15</v>
      </c>
      <c r="D227" s="13">
        <v>27</v>
      </c>
      <c r="E227" s="13">
        <v>264</v>
      </c>
      <c r="F227" s="14">
        <f t="shared" si="6"/>
        <v>17.600000000000001</v>
      </c>
      <c r="G227" s="13">
        <v>831</v>
      </c>
      <c r="H227" s="14">
        <f t="shared" si="7"/>
        <v>31.768953068592058</v>
      </c>
    </row>
    <row r="228" spans="1:8" x14ac:dyDescent="0.25">
      <c r="A228" s="12"/>
      <c r="B228" s="13" t="s">
        <v>48</v>
      </c>
      <c r="C228" s="13">
        <v>16</v>
      </c>
      <c r="D228" s="13">
        <v>24</v>
      </c>
      <c r="E228" s="13">
        <v>299</v>
      </c>
      <c r="F228" s="14">
        <f t="shared" si="6"/>
        <v>18.6875</v>
      </c>
      <c r="G228" s="13">
        <v>872</v>
      </c>
      <c r="H228" s="14">
        <f t="shared" si="7"/>
        <v>34.288990825688074</v>
      </c>
    </row>
    <row r="230" spans="1:8" x14ac:dyDescent="0.25">
      <c r="C230" s="5">
        <f>SUM(C208:C228)/COUNT(C208:C228)</f>
        <v>19.333333333333332</v>
      </c>
      <c r="D230" s="5">
        <f t="shared" ref="D230:H230" si="8">SUM(D208:D228)/COUNT(D208:D228)</f>
        <v>23.523809523809526</v>
      </c>
      <c r="E230" s="5">
        <f t="shared" si="8"/>
        <v>332.47619047619048</v>
      </c>
      <c r="F230" s="5">
        <f t="shared" si="8"/>
        <v>17.212157891073929</v>
      </c>
      <c r="G230" s="5">
        <f t="shared" si="8"/>
        <v>962.66666666666663</v>
      </c>
      <c r="H230" s="5">
        <f t="shared" si="8"/>
        <v>34.847921568436043</v>
      </c>
    </row>
    <row r="231" spans="1:8" x14ac:dyDescent="0.25">
      <c r="D231" s="5"/>
      <c r="E231" s="5"/>
      <c r="G231" s="5"/>
    </row>
    <row r="232" spans="1:8" ht="120.25" x14ac:dyDescent="0.25">
      <c r="C232" s="7" t="s">
        <v>16</v>
      </c>
      <c r="D232" s="4" t="s">
        <v>50</v>
      </c>
      <c r="E232" s="4" t="s">
        <v>18</v>
      </c>
      <c r="F232" s="7" t="s">
        <v>19</v>
      </c>
      <c r="G232" s="4" t="s">
        <v>17</v>
      </c>
      <c r="H232" s="7" t="s">
        <v>58</v>
      </c>
    </row>
    <row r="233" spans="1:8" x14ac:dyDescent="0.25">
      <c r="A233" t="s">
        <v>3</v>
      </c>
      <c r="B233" t="s">
        <v>20</v>
      </c>
      <c r="C233" s="5">
        <v>10</v>
      </c>
      <c r="D233">
        <v>20</v>
      </c>
      <c r="E233">
        <v>161</v>
      </c>
      <c r="F233" s="14">
        <f t="shared" ref="F233:F254" si="9">SUM(E233/C233)</f>
        <v>16.100000000000001</v>
      </c>
      <c r="G233" s="10">
        <v>951</v>
      </c>
      <c r="H233" s="14">
        <f t="shared" ref="H233:H254" si="10">SUM(E233/G233)*100</f>
        <v>16.929547844374344</v>
      </c>
    </row>
    <row r="234" spans="1:8" x14ac:dyDescent="0.25">
      <c r="B234" t="s">
        <v>21</v>
      </c>
      <c r="C234" s="5">
        <v>16</v>
      </c>
      <c r="D234">
        <v>21</v>
      </c>
      <c r="E234">
        <v>250</v>
      </c>
      <c r="F234" s="14">
        <f t="shared" si="9"/>
        <v>15.625</v>
      </c>
      <c r="G234" s="10">
        <v>886</v>
      </c>
      <c r="H234" s="14">
        <f t="shared" si="10"/>
        <v>28.216704288939056</v>
      </c>
    </row>
    <row r="235" spans="1:8" x14ac:dyDescent="0.25">
      <c r="B235" t="s">
        <v>54</v>
      </c>
      <c r="C235" s="5">
        <v>13</v>
      </c>
      <c r="D235">
        <v>21</v>
      </c>
      <c r="E235">
        <v>234</v>
      </c>
      <c r="F235" s="14">
        <f t="shared" si="9"/>
        <v>18</v>
      </c>
      <c r="G235" s="10">
        <v>1109</v>
      </c>
      <c r="H235" s="14">
        <f t="shared" si="10"/>
        <v>21.100090171325519</v>
      </c>
    </row>
    <row r="236" spans="1:8" x14ac:dyDescent="0.25">
      <c r="B236" t="s">
        <v>23</v>
      </c>
      <c r="C236" s="5">
        <v>17</v>
      </c>
      <c r="D236">
        <v>22</v>
      </c>
      <c r="E236">
        <v>280</v>
      </c>
      <c r="F236" s="14">
        <f t="shared" si="9"/>
        <v>16.470588235294116</v>
      </c>
      <c r="G236" s="10">
        <v>891</v>
      </c>
      <c r="H236" s="14">
        <f t="shared" si="10"/>
        <v>31.425364758698095</v>
      </c>
    </row>
    <row r="237" spans="1:8" x14ac:dyDescent="0.25">
      <c r="B237" t="s">
        <v>24</v>
      </c>
      <c r="C237" s="5">
        <v>19</v>
      </c>
      <c r="D237">
        <v>22</v>
      </c>
      <c r="E237">
        <v>316</v>
      </c>
      <c r="F237" s="14">
        <f t="shared" si="9"/>
        <v>16.631578947368421</v>
      </c>
      <c r="G237" s="10">
        <v>938</v>
      </c>
      <c r="H237" s="14">
        <f t="shared" si="10"/>
        <v>33.688699360341154</v>
      </c>
    </row>
    <row r="238" spans="1:8" x14ac:dyDescent="0.25">
      <c r="B238" t="s">
        <v>26</v>
      </c>
      <c r="C238" s="5">
        <v>17</v>
      </c>
      <c r="D238">
        <v>21</v>
      </c>
      <c r="E238">
        <v>270</v>
      </c>
      <c r="F238" s="14">
        <f t="shared" si="9"/>
        <v>15.882352941176471</v>
      </c>
      <c r="G238" s="10">
        <v>1303</v>
      </c>
      <c r="H238" s="14">
        <f t="shared" si="10"/>
        <v>20.721412125863392</v>
      </c>
    </row>
    <row r="239" spans="1:8" x14ac:dyDescent="0.25">
      <c r="B239" t="s">
        <v>27</v>
      </c>
      <c r="C239" s="5">
        <v>15</v>
      </c>
      <c r="D239">
        <v>20</v>
      </c>
      <c r="E239">
        <v>231</v>
      </c>
      <c r="F239" s="14">
        <f t="shared" si="9"/>
        <v>15.4</v>
      </c>
      <c r="G239" s="10">
        <v>949</v>
      </c>
      <c r="H239" s="14">
        <f t="shared" si="10"/>
        <v>24.341412012644888</v>
      </c>
    </row>
    <row r="240" spans="1:8" x14ac:dyDescent="0.25">
      <c r="B240" t="s">
        <v>28</v>
      </c>
      <c r="C240" s="5">
        <v>24</v>
      </c>
      <c r="D240">
        <v>21</v>
      </c>
      <c r="E240">
        <v>372</v>
      </c>
      <c r="F240" s="14">
        <f t="shared" si="9"/>
        <v>15.5</v>
      </c>
      <c r="G240" s="10">
        <v>1124</v>
      </c>
      <c r="H240" s="14">
        <f t="shared" si="10"/>
        <v>33.096085409252666</v>
      </c>
    </row>
    <row r="241" spans="2:8" x14ac:dyDescent="0.25">
      <c r="B241" t="s">
        <v>29</v>
      </c>
      <c r="C241" s="5">
        <v>18</v>
      </c>
      <c r="D241">
        <v>21</v>
      </c>
      <c r="E241">
        <v>305</v>
      </c>
      <c r="F241" s="14">
        <f t="shared" si="9"/>
        <v>16.944444444444443</v>
      </c>
      <c r="G241" s="10">
        <v>830</v>
      </c>
      <c r="H241" s="14">
        <f t="shared" si="10"/>
        <v>36.746987951807228</v>
      </c>
    </row>
    <row r="242" spans="2:8" x14ac:dyDescent="0.25">
      <c r="B242" t="s">
        <v>30</v>
      </c>
      <c r="C242" s="5">
        <v>19</v>
      </c>
      <c r="D242">
        <v>21</v>
      </c>
      <c r="E242">
        <v>315</v>
      </c>
      <c r="F242" s="14">
        <f t="shared" si="9"/>
        <v>16.578947368421051</v>
      </c>
      <c r="G242" s="10">
        <v>848</v>
      </c>
      <c r="H242" s="14">
        <f t="shared" si="10"/>
        <v>37.14622641509434</v>
      </c>
    </row>
    <row r="243" spans="2:8" x14ac:dyDescent="0.25">
      <c r="B243" t="s">
        <v>31</v>
      </c>
      <c r="C243" s="5">
        <v>20</v>
      </c>
      <c r="D243">
        <v>24</v>
      </c>
      <c r="E243">
        <v>328</v>
      </c>
      <c r="F243" s="14">
        <f t="shared" si="9"/>
        <v>16.399999999999999</v>
      </c>
      <c r="G243" s="10">
        <v>1119</v>
      </c>
      <c r="H243" s="14">
        <f t="shared" si="10"/>
        <v>29.311885612153709</v>
      </c>
    </row>
    <row r="244" spans="2:8" x14ac:dyDescent="0.25">
      <c r="B244" t="s">
        <v>32</v>
      </c>
      <c r="C244" s="5">
        <v>14</v>
      </c>
      <c r="D244">
        <v>21</v>
      </c>
      <c r="E244">
        <v>231</v>
      </c>
      <c r="F244" s="14">
        <f t="shared" si="9"/>
        <v>16.5</v>
      </c>
      <c r="G244" s="10">
        <v>826</v>
      </c>
      <c r="H244" s="14">
        <f t="shared" si="10"/>
        <v>27.966101694915253</v>
      </c>
    </row>
    <row r="245" spans="2:8" x14ac:dyDescent="0.25">
      <c r="B245" t="s">
        <v>33</v>
      </c>
      <c r="C245" s="5">
        <v>21</v>
      </c>
      <c r="D245">
        <v>24</v>
      </c>
      <c r="E245">
        <v>358</v>
      </c>
      <c r="F245" s="14">
        <f t="shared" si="9"/>
        <v>17.047619047619047</v>
      </c>
      <c r="G245" s="10">
        <v>1229</v>
      </c>
      <c r="H245" s="14">
        <f t="shared" si="10"/>
        <v>29.129373474369409</v>
      </c>
    </row>
    <row r="246" spans="2:8" x14ac:dyDescent="0.25">
      <c r="B246" t="s">
        <v>55</v>
      </c>
      <c r="C246" s="5">
        <v>17</v>
      </c>
      <c r="D246">
        <v>22</v>
      </c>
      <c r="E246">
        <v>277</v>
      </c>
      <c r="F246" s="14">
        <f t="shared" si="9"/>
        <v>16.294117647058822</v>
      </c>
      <c r="G246" s="10">
        <v>890</v>
      </c>
      <c r="H246" s="14">
        <f t="shared" si="10"/>
        <v>31.123595505617978</v>
      </c>
    </row>
    <row r="247" spans="2:8" x14ac:dyDescent="0.25">
      <c r="B247" t="s">
        <v>56</v>
      </c>
      <c r="C247" s="5">
        <v>17</v>
      </c>
      <c r="D247">
        <v>24</v>
      </c>
      <c r="E247">
        <v>294</v>
      </c>
      <c r="F247" s="14">
        <f t="shared" si="9"/>
        <v>17.294117647058822</v>
      </c>
      <c r="G247" s="10">
        <v>1032</v>
      </c>
      <c r="H247" s="14">
        <f t="shared" si="10"/>
        <v>28.488372093023255</v>
      </c>
    </row>
    <row r="248" spans="2:8" x14ac:dyDescent="0.25">
      <c r="B248" t="s">
        <v>36</v>
      </c>
      <c r="C248" s="5">
        <v>18</v>
      </c>
      <c r="D248">
        <v>22</v>
      </c>
      <c r="E248">
        <v>284</v>
      </c>
      <c r="F248" s="14">
        <f t="shared" si="9"/>
        <v>15.777777777777779</v>
      </c>
      <c r="G248" s="10">
        <v>1196</v>
      </c>
      <c r="H248" s="14">
        <f t="shared" si="10"/>
        <v>23.745819397993312</v>
      </c>
    </row>
    <row r="249" spans="2:8" x14ac:dyDescent="0.25">
      <c r="B249" t="s">
        <v>37</v>
      </c>
      <c r="C249" s="5">
        <v>15</v>
      </c>
      <c r="D249">
        <v>27</v>
      </c>
      <c r="E249">
        <v>267</v>
      </c>
      <c r="F249" s="14">
        <f t="shared" si="9"/>
        <v>17.8</v>
      </c>
      <c r="G249" s="10">
        <v>912</v>
      </c>
      <c r="H249" s="14">
        <f t="shared" si="10"/>
        <v>29.276315789473685</v>
      </c>
    </row>
    <row r="250" spans="2:8" x14ac:dyDescent="0.25">
      <c r="B250" t="s">
        <v>38</v>
      </c>
      <c r="C250" s="5">
        <v>19</v>
      </c>
      <c r="D250">
        <v>19</v>
      </c>
      <c r="E250">
        <v>297</v>
      </c>
      <c r="F250" s="14">
        <f t="shared" si="9"/>
        <v>15.631578947368421</v>
      </c>
      <c r="G250" s="10">
        <v>1005</v>
      </c>
      <c r="H250" s="14">
        <f t="shared" si="10"/>
        <v>29.552238805970148</v>
      </c>
    </row>
    <row r="251" spans="2:8" x14ac:dyDescent="0.25">
      <c r="B251" t="s">
        <v>39</v>
      </c>
      <c r="C251" s="5">
        <v>14</v>
      </c>
      <c r="D251">
        <v>32</v>
      </c>
      <c r="E251">
        <v>247</v>
      </c>
      <c r="F251" s="14">
        <f t="shared" si="9"/>
        <v>17.642857142857142</v>
      </c>
      <c r="G251" s="10">
        <v>843</v>
      </c>
      <c r="H251" s="14">
        <f t="shared" si="10"/>
        <v>29.300118623962039</v>
      </c>
    </row>
    <row r="252" spans="2:8" x14ac:dyDescent="0.25">
      <c r="B252" t="s">
        <v>40</v>
      </c>
      <c r="C252" s="5">
        <v>24</v>
      </c>
      <c r="D252">
        <v>25</v>
      </c>
      <c r="E252">
        <v>411</v>
      </c>
      <c r="F252" s="14">
        <f t="shared" si="9"/>
        <v>17.125</v>
      </c>
      <c r="G252" s="10">
        <v>932</v>
      </c>
      <c r="H252" s="14">
        <f t="shared" si="10"/>
        <v>44.098712446351925</v>
      </c>
    </row>
    <row r="253" spans="2:8" x14ac:dyDescent="0.25">
      <c r="B253" t="s">
        <v>41</v>
      </c>
      <c r="C253" s="5">
        <v>13</v>
      </c>
      <c r="D253">
        <v>21</v>
      </c>
      <c r="E253">
        <v>209</v>
      </c>
      <c r="F253" s="14">
        <f t="shared" si="9"/>
        <v>16.076923076923077</v>
      </c>
      <c r="G253" s="10">
        <v>1098</v>
      </c>
      <c r="H253" s="14">
        <f t="shared" si="10"/>
        <v>19.034608378870672</v>
      </c>
    </row>
    <row r="254" spans="2:8" x14ac:dyDescent="0.25">
      <c r="B254" t="s">
        <v>49</v>
      </c>
      <c r="C254" s="5">
        <v>15</v>
      </c>
      <c r="D254">
        <v>24</v>
      </c>
      <c r="E254">
        <v>247</v>
      </c>
      <c r="F254" s="14">
        <f t="shared" si="9"/>
        <v>16.466666666666665</v>
      </c>
      <c r="G254" s="10">
        <v>826</v>
      </c>
      <c r="H254" s="14">
        <f t="shared" si="10"/>
        <v>29.90314769975787</v>
      </c>
    </row>
    <row r="256" spans="2:8" x14ac:dyDescent="0.25">
      <c r="C256" s="5">
        <f>SUM(C233:C254)/COUNT(C233:C254)</f>
        <v>17.045454545454547</v>
      </c>
      <c r="D256" s="5">
        <f t="shared" ref="D256:H256" si="11">SUM(D233:D254)/COUNT(D233:D254)</f>
        <v>22.5</v>
      </c>
      <c r="E256" s="5">
        <f t="shared" si="11"/>
        <v>281.09090909090907</v>
      </c>
      <c r="F256" s="5">
        <f t="shared" si="11"/>
        <v>16.508616813183377</v>
      </c>
      <c r="G256" s="5">
        <f t="shared" si="11"/>
        <v>988.0454545454545</v>
      </c>
      <c r="H256" s="5">
        <f t="shared" si="11"/>
        <v>28.833764539127273</v>
      </c>
    </row>
    <row r="259" spans="2:8" ht="120.25" x14ac:dyDescent="0.25">
      <c r="B259" s="4" t="s">
        <v>57</v>
      </c>
      <c r="C259" s="7" t="s">
        <v>16</v>
      </c>
      <c r="D259" s="4" t="s">
        <v>50</v>
      </c>
      <c r="E259" s="4" t="s">
        <v>18</v>
      </c>
      <c r="F259" s="7" t="s">
        <v>19</v>
      </c>
      <c r="G259" s="4" t="s">
        <v>17</v>
      </c>
      <c r="H259" s="7" t="s">
        <v>58</v>
      </c>
    </row>
    <row r="261" spans="2:8" x14ac:dyDescent="0.25">
      <c r="C261" s="5">
        <f>SUM(C180+C205+C230+C256)/4</f>
        <v>16.994446343130555</v>
      </c>
      <c r="D261" s="5">
        <f t="shared" ref="D261:H261" si="12">SUM(D180+D205+D230+D256)/4</f>
        <v>27.259085213032584</v>
      </c>
      <c r="E261" s="5">
        <f t="shared" si="12"/>
        <v>290.67623604465712</v>
      </c>
      <c r="F261" s="5">
        <f t="shared" si="12"/>
        <v>17.093559383940367</v>
      </c>
      <c r="G261" s="5">
        <f t="shared" si="12"/>
        <v>885.38354408749137</v>
      </c>
      <c r="H261" s="5">
        <f t="shared" si="12"/>
        <v>33.119508315817242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A2204C6E8CD747AE4CED5549C70A62" ma:contentTypeVersion="55" ma:contentTypeDescription="Create a new document." ma:contentTypeScope="" ma:versionID="00ce8859ab134003ce89e9e28c614bc7">
  <xsd:schema xmlns:xsd="http://www.w3.org/2001/XMLSchema" xmlns:xs="http://www.w3.org/2001/XMLSchema" xmlns:p="http://schemas.microsoft.com/office/2006/metadata/properties" xmlns:ns2="a67c0736-5c7f-4174-8dcd-78baf74714be" xmlns:ns3="20068350-b3b9-4cf4-9a4f-936a94cf848d" targetNamespace="http://schemas.microsoft.com/office/2006/metadata/properties" ma:root="true" ma:fieldsID="afb637cc12e22a32df4a8a4b66dacc07" ns2:_="" ns3:_="">
    <xsd:import namespace="a67c0736-5c7f-4174-8dcd-78baf74714be"/>
    <xsd:import namespace="20068350-b3b9-4cf4-9a4f-936a94cf84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0736-5c7f-4174-8dcd-78baf74714b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68350-b3b9-4cf4-9a4f-936a94cf8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7CD63-FFEB-4440-9B47-90A5BFDBEAB0}">
  <ds:schemaRefs>
    <ds:schemaRef ds:uri="http://schemas.microsoft.com/office/2006/metadata/properties"/>
    <ds:schemaRef ds:uri="http://purl.org/dc/terms/"/>
    <ds:schemaRef ds:uri="67ba079c-7666-4cf4-abcd-a8680337f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67c0736-5c7f-4174-8dcd-78baf74714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912179-6C55-45CD-B0D3-99B756D0D9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EFA3BD-8C00-463A-92A2-DFBE1F5D12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B3A0FC9-35BE-4713-B627-08341A3DB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National Archives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Priest, David</dc:creator>
  <cp:lastModifiedBy>Johnson Ward, Eleanor</cp:lastModifiedBy>
  <dcterms:created xsi:type="dcterms:W3CDTF">2019-08-06T11:06:42Z</dcterms:created>
  <dcterms:modified xsi:type="dcterms:W3CDTF">2020-08-04T16:02:35Z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A5215528</vt:lpwstr>
  </property>
  <property fmtid="{D5CDD505-2E9C-101B-9397-08002B2CF9AE}" pid="4" name="Objective-Title">
    <vt:lpwstr>Document services trial 2020 stats and charts FOI</vt:lpwstr>
  </property>
  <property fmtid="{D5CDD505-2E9C-101B-9397-08002B2CF9AE}" pid="5" name="Objective-Comment">
    <vt:lpwstr/>
  </property>
  <property fmtid="{D5CDD505-2E9C-101B-9397-08002B2CF9AE}" pid="6" name="Objective-CreationStamp">
    <vt:filetime>2020-01-20T12:06:05Z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2020-01-20T12:06:05Z</vt:filetime>
  </property>
  <property fmtid="{D5CDD505-2E9C-101B-9397-08002B2CF9AE}" pid="10" name="Objective-ModificationStamp">
    <vt:filetime>2020-01-20T12:07:16Z</vt:filetime>
  </property>
  <property fmtid="{D5CDD505-2E9C-101B-9397-08002B2CF9AE}" pid="11" name="Objective-Owner">
    <vt:lpwstr>David Priest</vt:lpwstr>
  </property>
  <property fmtid="{D5CDD505-2E9C-101B-9397-08002B2CF9AE}" pid="12" name="Objective-Path">
    <vt:lpwstr>File Plan:Document Services:Production:Production Systems:New Document Production systems:DSD 2020 FOI request1:</vt:lpwstr>
  </property>
  <property fmtid="{D5CDD505-2E9C-101B-9397-08002B2CF9AE}" pid="13" name="Objective-Parent">
    <vt:lpwstr>DSD 2020 FOI request1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Copied from document A5137575.8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Protective Marking [system]">
    <vt:lpwstr/>
  </property>
  <property fmtid="{D5CDD505-2E9C-101B-9397-08002B2CF9AE}" pid="22" name="Objective-Creators Organisation [system]">
    <vt:lpwstr>The National Archives</vt:lpwstr>
  </property>
  <property fmtid="{D5CDD505-2E9C-101B-9397-08002B2CF9AE}" pid="23" name="Objective-TNA Department [system]">
    <vt:lpwstr/>
  </property>
  <property fmtid="{D5CDD505-2E9C-101B-9397-08002B2CF9AE}" pid="24" name="Objective-Sensitive personal data [system]">
    <vt:lpwstr>No</vt:lpwstr>
  </property>
  <property fmtid="{D5CDD505-2E9C-101B-9397-08002B2CF9AE}" pid="25" name="Objective-Disclosed to the data subject [system]">
    <vt:lpwstr>No</vt:lpwstr>
  </property>
  <property fmtid="{D5CDD505-2E9C-101B-9397-08002B2CF9AE}" pid="26" name="Objective-If Yes identify reference [system]">
    <vt:lpwstr/>
  </property>
  <property fmtid="{D5CDD505-2E9C-101B-9397-08002B2CF9AE}" pid="27" name="Objective-Disclosable under FOI [system]">
    <vt:lpwstr>Not specified</vt:lpwstr>
  </property>
  <property fmtid="{D5CDD505-2E9C-101B-9397-08002B2CF9AE}" pid="28" name="Objective-FOI exemptions [system]">
    <vt:lpwstr/>
  </property>
  <property fmtid="{D5CDD505-2E9C-101B-9397-08002B2CF9AE}" pid="29" name="Objective-Intranet Content [system]">
    <vt:lpwstr/>
  </property>
  <property fmtid="{D5CDD505-2E9C-101B-9397-08002B2CF9AE}" pid="30" name="ContentTypeId">
    <vt:lpwstr>0x010100FFA2204C6E8CD747AE4CED5549C70A62</vt:lpwstr>
  </property>
</Properties>
</file>